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 activeTab="6"/>
  </bookViews>
  <sheets>
    <sheet name="2.1.Осн. пол. РП" sheetId="1" r:id="rId1"/>
    <sheet name="2.2. Показатели РП" sheetId="2" r:id="rId2"/>
    <sheet name="2.3. Пок. РП по мес." sheetId="3" r:id="rId3"/>
    <sheet name="2.4. Мероприятия РП " sheetId="4" r:id="rId4"/>
    <sheet name="2.5. Фин. обес. РП" sheetId="5" r:id="rId5"/>
    <sheet name="2.6. Бюджет РП по месяцам" sheetId="6" r:id="rId6"/>
    <sheet name="План реализации РП 2" sheetId="7" r:id="rId7"/>
  </sheets>
  <definedNames>
    <definedName name="_bookmark5" localSheetId="1">'2.2. Показатели РП'!$B$7</definedName>
    <definedName name="_bookmark5" localSheetId="2">#REF!</definedName>
    <definedName name="_bookmark5" localSheetId="3">#REF!</definedName>
    <definedName name="_bookmark5" localSheetId="4">#REF!</definedName>
    <definedName name="_bookmark5" localSheetId="5">'2.6. Бюджет РП по месяцам'!#REF!</definedName>
    <definedName name="_bookmark5" localSheetId="6">#REF!</definedName>
    <definedName name="_ftn1" localSheetId="3">#REF!</definedName>
    <definedName name="_ftn1" localSheetId="4">#REF!</definedName>
    <definedName name="_ftn1" localSheetId="5">'2.6. Бюджет РП по месяцам'!#REF!</definedName>
    <definedName name="_ftn1" localSheetId="6">#REF!</definedName>
    <definedName name="_ftn2" localSheetId="0">#REF!</definedName>
    <definedName name="_ftn2" localSheetId="3">#REF!</definedName>
    <definedName name="_ftn2" localSheetId="4">#REF!</definedName>
    <definedName name="_ftn2" localSheetId="5">'2.6. Бюджет РП по месяцам'!#REF!</definedName>
    <definedName name="_ftn2" localSheetId="6">#REF!</definedName>
    <definedName name="_ftn3" localSheetId="0">#REF!</definedName>
    <definedName name="_ftn3" localSheetId="6">#REF!</definedName>
    <definedName name="_ftn4" localSheetId="0">#REF!</definedName>
    <definedName name="_ftn4" localSheetId="6">#REF!</definedName>
    <definedName name="_ftn5" localSheetId="0">#REF!</definedName>
    <definedName name="_ftn5" localSheetId="6">#REF!</definedName>
    <definedName name="_ftn6" localSheetId="6">#REF!</definedName>
    <definedName name="_ftn7" localSheetId="6">#REF!</definedName>
    <definedName name="_ftn8" localSheetId="6">#REF!</definedName>
    <definedName name="_ftnref1" localSheetId="3">'2.4. Мероприятия РП '!$E$3</definedName>
    <definedName name="_ftnref1" localSheetId="4">#REF!</definedName>
    <definedName name="_ftnref1" localSheetId="5">'2.6. Бюджет РП по месяцам'!#REF!</definedName>
    <definedName name="_ftnref1" localSheetId="6">#REF!</definedName>
    <definedName name="_ftnref2" localSheetId="0">'2.1.Осн. пол. РП'!$A$1</definedName>
    <definedName name="_ftnref2" localSheetId="3">'2.4. Мероприятия РП '!#REF!</definedName>
    <definedName name="_ftnref2" localSheetId="4">#REF!</definedName>
    <definedName name="_ftnref2" localSheetId="5">'2.6. Бюджет РП по месяцам'!#REF!</definedName>
    <definedName name="_ftnref2" localSheetId="6">#REF!</definedName>
    <definedName name="_ftnref3" localSheetId="0">'2.1.Осн. пол. РП'!$A$3</definedName>
    <definedName name="_ftnref3" localSheetId="3">'2.4. Мероприятия РП '!$M$3</definedName>
    <definedName name="_ftnref3" localSheetId="4">#REF!</definedName>
    <definedName name="_ftnref3" localSheetId="5">'2.6. Бюджет РП по месяцам'!#REF!</definedName>
    <definedName name="_ftnref3" localSheetId="6">#REF!</definedName>
    <definedName name="_ftnref4" localSheetId="0">#REF!</definedName>
    <definedName name="_ftnref4" localSheetId="6">'План реализации РП 2'!$E$4</definedName>
    <definedName name="_ftnref5" localSheetId="0">#REF!</definedName>
    <definedName name="_ftnref5" localSheetId="6">'План реализации РП 2'!$G$4</definedName>
    <definedName name="_ftnref6" localSheetId="6">'План реализации РП 2'!$H$5</definedName>
    <definedName name="_ftnref7" localSheetId="6">'План реализации РП 2'!$I$4</definedName>
    <definedName name="_ftnref8" localSheetId="6">'План реализации РП 2'!$L$4</definedName>
    <definedName name="_Hlk127704986" localSheetId="6">'План реализации РП 2'!$A$7</definedName>
    <definedName name="_Hlk127716945" localSheetId="5">'2.6. Бюджет РП по месяцам'!#REF!</definedName>
    <definedName name="_Hlk127716945" localSheetId="6">#REF!</definedName>
    <definedName name="Print_Titles" localSheetId="4">'2.5. Фин. обес. РП'!$3:$5</definedName>
    <definedName name="_xlnm.Print_Titles" localSheetId="6">'План реализации РП 2'!$4:$6</definedName>
    <definedName name="_xlnm.Print_Area" localSheetId="0">'2.1.Осн. пол. РП'!$A$1:$F$15</definedName>
    <definedName name="_xlnm.Print_Area" localSheetId="1">'2.2. Показатели РП'!$A$2:$P$8</definedName>
    <definedName name="_xlnm.Print_Area" localSheetId="2">'2.3. Пок. РП по мес.'!$A$2:$P$9</definedName>
    <definedName name="_xlnm.Print_Area" localSheetId="3">'2.4. Мероприятия РП '!$A$1:$P$11</definedName>
    <definedName name="_xlnm.Print_Area" localSheetId="4">'2.5. Фин. обес. РП'!$A$1:$O$42</definedName>
    <definedName name="_xlnm.Print_Area" localSheetId="5">'2.6. Бюджет РП по месяцам'!$A$2:$N$11</definedName>
    <definedName name="_xlnm.Print_Area" localSheetId="6">'План реализации РП 2'!$A$1:$L$32</definedName>
  </definedNames>
  <calcPr calcId="124519"/>
</workbook>
</file>

<file path=xl/calcChain.xml><?xml version="1.0" encoding="utf-8"?>
<calcChain xmlns="http://schemas.openxmlformats.org/spreadsheetml/2006/main">
  <c r="O27" i="5"/>
  <c r="O29"/>
  <c r="O31"/>
  <c r="O37"/>
  <c r="O39"/>
  <c r="O41"/>
  <c r="K37"/>
  <c r="J37"/>
  <c r="I37"/>
  <c r="K34"/>
  <c r="K41" s="1"/>
  <c r="J34"/>
  <c r="J41" s="1"/>
  <c r="I34"/>
  <c r="M11" i="6"/>
  <c r="L11"/>
  <c r="K11"/>
  <c r="J11"/>
  <c r="I11"/>
  <c r="H11"/>
  <c r="G11"/>
  <c r="F11"/>
  <c r="E11"/>
  <c r="D11"/>
  <c r="C11"/>
  <c r="N10"/>
  <c r="N11" s="1"/>
  <c r="A1"/>
  <c r="I41" i="5"/>
  <c r="H41"/>
  <c r="H37" s="1"/>
  <c r="K39"/>
  <c r="J39"/>
  <c r="H39"/>
  <c r="H31"/>
  <c r="O28"/>
  <c r="K27"/>
  <c r="K31" s="1"/>
  <c r="J27"/>
  <c r="J31" s="1"/>
  <c r="I27"/>
  <c r="I39" s="1"/>
  <c r="O26"/>
  <c r="A1" i="3"/>
  <c r="A1" i="2"/>
  <c r="O34" i="5" l="1"/>
  <c r="P28"/>
  <c r="I31"/>
</calcChain>
</file>

<file path=xl/sharedStrings.xml><?xml version="1.0" encoding="utf-8"?>
<sst xmlns="http://schemas.openxmlformats.org/spreadsheetml/2006/main" count="514" uniqueCount="212">
  <si>
    <t>1. Основные положения</t>
  </si>
  <si>
    <t xml:space="preserve">«Общесистемные меры развития дорожного хозяйства» </t>
  </si>
  <si>
    <t>Цифровизация дорожной и транспортной отрасли</t>
  </si>
  <si>
    <t>Евтушенко С.В.</t>
  </si>
  <si>
    <t>Министр автомобильных дорог и транспорта Белгородской области</t>
  </si>
  <si>
    <t>Райков Е.И.</t>
  </si>
  <si>
    <t>Начальник отдела обеспечения функционирования систем фотовидеофиксации ОГКУ «Управление дорожного хозяйства и транспорта Белгородской области»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</si>
  <si>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</si>
  <si>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</si>
  <si>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</si>
  <si>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</si>
  <si>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Российской Федерации и с государственными программами (комплексными программами) Белгородской области</t>
  </si>
  <si>
    <t>1.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</si>
  <si>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</si>
  <si>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</si>
  <si>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2.</t>
  </si>
  <si>
    <t>Государственная программа Российской Федерации</t>
  </si>
  <si>
    <t>«Развитие транспортной системы»</t>
  </si>
  <si>
    <t xml:space="preserve"> </t>
  </si>
  <si>
    <t>№                         п/п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</si>
  <si>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</si>
  <si>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</si>
  <si>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</si>
  <si>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</si>
  <si>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</si>
  <si>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Нарастающий итог</t>
  </si>
  <si>
    <t>Признак "Участие муниципального образования"</t>
  </si>
  <si>
    <t>Информационная система</t>
  </si>
  <si>
    <t>значение</t>
  </si>
  <si>
    <t>год</t>
  </si>
  <si>
    <t>1.1</t>
  </si>
  <si>
    <t>Федеральный проект</t>
  </si>
  <si>
    <t>Прогрессирующий</t>
  </si>
  <si>
    <t>Процент</t>
  </si>
  <si>
    <t>Да</t>
  </si>
  <si>
    <t>Нет</t>
  </si>
  <si>
    <t>-</t>
  </si>
  <si>
    <t>№ п/п</t>
  </si>
  <si>
    <t>Плановые значения по кварталам/месяцам</t>
  </si>
  <si>
    <t xml:space="preserve">На конец 2025 года </t>
  </si>
  <si>
    <t>март</t>
  </si>
  <si>
    <t>май</t>
  </si>
  <si>
    <t>июнь</t>
  </si>
  <si>
    <t>июль</t>
  </si>
  <si>
    <t>1.1.</t>
  </si>
  <si>
    <t>Доля контрактов жизненного цикла, предусматривающих выполнение работ по строительству, реконструкции, капитальному ремонту автомобильных дорог регионального (межмуниципального) значения</t>
  </si>
  <si>
    <t>НП</t>
  </si>
  <si>
    <t>Наименование мероприятия (результата)</t>
  </si>
  <si>
    <t>Наименование структурных элементов государственных программ вместе    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</si>
  <si>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</si>
  <si>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</si>
  <si>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</si>
  <si>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</t>
  </si>
  <si>
    <t>Х</t>
  </si>
  <si>
    <t>Штука</t>
  </si>
  <si>
    <t>Оказание услуг
(выполнение работ)</t>
  </si>
  <si>
    <t>1.1.1.</t>
  </si>
  <si>
    <t>Подготовлен статус-отчет о размещении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</t>
  </si>
  <si>
    <t>1.2</t>
  </si>
  <si>
    <t>1.2.1.</t>
  </si>
  <si>
    <t>Подготовлен статус-отчет об установке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</t>
  </si>
  <si>
    <t>1.3</t>
  </si>
  <si>
    <t>Единица</t>
  </si>
  <si>
    <t>1.3.1.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</si>
  <si>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</si>
  <si>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</si>
  <si>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</si>
  <si>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Всего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</si>
  <si>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</si>
  <si>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</si>
  <si>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</si>
  <si>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</si>
  <si>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</si>
  <si>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</si>
  <si>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</si>
  <si>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</si>
  <si>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Совершенствование регуляторной политики и применение новых технологий в дорожной отрасли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</si>
  <si>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</si>
  <si>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</si>
  <si>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</si>
  <si>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</si>
  <si>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</si>
  <si>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</si>
  <si>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</si>
  <si>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</si>
  <si>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</si>
  <si>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1.2.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</si>
  <si>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</si>
  <si>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</si>
  <si>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 xml:space="preserve"> 04 09</t>
  </si>
  <si>
    <t>10 1 R2 54180</t>
  </si>
  <si>
    <t>10 1 И9 54180</t>
  </si>
  <si>
    <t>1.4.</t>
  </si>
  <si>
    <t>Нераспределенный резерв (областной бюджет)</t>
  </si>
  <si>
    <t>Итого по региональному проекту</t>
  </si>
  <si>
    <t>в том числе:</t>
  </si>
  <si>
    <t>ИТОГО ПО РЕГИОНАЛЬНОМУ ПРОЕКТУ</t>
  </si>
  <si>
    <t xml:space="preserve">Наименование мероприятия (результата) </t>
  </si>
  <si>
    <t>План исполнения нарастающим итогом (тыс. рублей)</t>
  </si>
  <si>
    <t>Всего на конец 2025 года                    (тыс. рублей)</t>
  </si>
  <si>
    <t>Совершенствование регуляторной политики и применения новых технологий в дорожной отрасли</t>
  </si>
  <si>
    <t>1.3.</t>
  </si>
  <si>
    <t>ИТОГО</t>
  </si>
  <si>
    <t>№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</si>
  <si>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</si>
  <si>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</si>
  <si>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</si>
  <si>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</si>
  <si>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</si>
  <si>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</si>
  <si>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</si>
  <si>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</si>
  <si>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</si>
  <si>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предшественники</t>
  </si>
  <si>
    <t>последователи</t>
  </si>
  <si>
    <t>Отчет Белгородской областью представлен</t>
  </si>
  <si>
    <t>Выполнены работы по установке стационарных камер 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в субъектах Российской Федерации с целью снижения аварийности, повышения безопасности дорожного движения и, как следствие, сокращения числа погибших в результате дорожно-транспортных происшествий</t>
  </si>
  <si>
    <t>Зайнуллин Р.Ш.</t>
  </si>
  <si>
    <t xml:space="preserve">январь </t>
  </si>
  <si>
    <t>февраль</t>
  </si>
  <si>
    <t>апрель</t>
  </si>
  <si>
    <t>август</t>
  </si>
  <si>
    <t>сентябрь</t>
  </si>
  <si>
    <t>октябрь</t>
  </si>
  <si>
    <t>ноябрь</t>
  </si>
  <si>
    <t>Годы</t>
  </si>
  <si>
    <t xml:space="preserve">  </t>
  </si>
  <si>
    <t xml:space="preserve">    </t>
  </si>
  <si>
    <t>X</t>
  </si>
  <si>
    <r>
      <t xml:space="preserve">Краткое наименование </t>
    </r>
    <r>
      <rPr>
        <sz val="12"/>
        <rFont val="Times New Roman"/>
        <family val="1"/>
        <charset val="204"/>
      </rPr>
      <t>регионального проекта 5</t>
    </r>
  </si>
  <si>
    <t>Цель регионального проекта 5</t>
  </si>
  <si>
    <t>Куратор регионального проекта 5</t>
  </si>
  <si>
    <t xml:space="preserve">Руководитель регионального проекта 5 </t>
  </si>
  <si>
    <t>Администратор регионального проекта 5</t>
  </si>
  <si>
    <t>Срок реализации регионального проекта 5</t>
  </si>
  <si>
    <t>2. Показатели регионального проекта 5</t>
  </si>
  <si>
    <t>3. Помесячный план достижения показателей регионального проекта 5 в 2025 году</t>
  </si>
  <si>
    <t>4. Мероприятия (результаты) регионального проекта 5</t>
  </si>
  <si>
    <t xml:space="preserve">5. Финансовое обеспечение реализации регионального проекта 5 </t>
  </si>
  <si>
    <t xml:space="preserve"> - региональный бюджет</t>
  </si>
  <si>
    <t>6. Помесячный план исполнения областного бюджета в части бюджетных ассигнований, предусмотренных на финансовое обеспечение реализации                                                                                                       регионального проекта 5 в 2025 году</t>
  </si>
  <si>
    <t>VII. Паспорт регионального проекта «Общесистемные меры развития дорожного хозяйства», входящего в национальный проект «Инфраструктура для жизни» (далее  –  региональный проект 5)</t>
  </si>
  <si>
    <t>Заместитель Губернатора Белгородской области – министр имущественных и земельных отношений Белгородской области</t>
  </si>
  <si>
    <t>Период, год</t>
  </si>
  <si>
    <t>Признак «Участие муниципаль-ного образования»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</si>
  <si>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                или межмуниципального, местного значения</t>
  </si>
  <si>
    <t>Внедрены интеллектуальные транспортные системы, предусматривающие автоматизацию процессов управления дорожным движением                           в городских агломерациях, включающих города с населением свыше 300 тысяч человек</t>
  </si>
  <si>
    <t xml:space="preserve">Подготовлен статус-отчет о внедрении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субсидии из областного бюджета муниципальным образованиям Белгородской области в целях внедрения интеллектуальных транспортных систем, предусматривающих автоматизацию процессов управления дорожным движением                      в городских агломерациях, включающих города с населением свыше 300 тысяч человек, и методика их распределения приведены в приложении № 4 к государственной программе
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</si>
  <si>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                   300 тысяч человек.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</si>
  <si>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               или межмуниципального, местного значения</t>
  </si>
  <si>
    <t>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</si>
  <si>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Приложение
к паспорту регионального проекта
«Общесистемные меры развития дорожного хозяйства», входящего в национальный проект      «Инфраструктура для жизни»       </t>
  </si>
  <si>
    <t xml:space="preserve">План реализации регионального проекта «Общесистемные меры развития дорожного хозяйства», входящего в национальный проект «Инфраструктура для жизни»      </t>
  </si>
  <si>
    <t>единица измерения (по ОКЕИ)</t>
  </si>
  <si>
    <t>Представлен отчет о ходе контрактации в рамках реализации мероприятия (результата)</t>
  </si>
  <si>
    <t>Представлен отчет о достижении уровня зрелости интеллектуальных транспортных систем за 1 квартал 2025 года</t>
  </si>
  <si>
    <t>Представлен отчет о достижении уровня зрелости интеллектуальных транспортных систем за 2 квартал 2025 года</t>
  </si>
  <si>
    <t>Представлен отчет о достижении уровня зрелости интеллектуальных транспортных систем за 3 квартал 2025 года</t>
  </si>
  <si>
    <t>Утверждены правила распределения и предоставления бюджетам субъектов Российской Федерации межбюджетных трансфертов</t>
  </si>
  <si>
    <t>С субъектами Российской Федерации заключены соглашения о предоставлении бюджетам субъектов Российской Федерации межбюджетных трансфертов</t>
  </si>
  <si>
    <t>Представлен отчет о ходе достижения результата за январь отчетного года</t>
  </si>
  <si>
    <t>Представлен отчет о ходе достижения результата за февраль отчетного года</t>
  </si>
  <si>
    <t>Представлен отчет о ходе достижения результата за март отчетного года</t>
  </si>
  <si>
    <t>Представлен отчет о ходе достижения результата за апрель отчетного года</t>
  </si>
  <si>
    <t>Представлен отчет о ходе достижения результата за май отчетного года</t>
  </si>
  <si>
    <t>Представлен отчет о ходе достижения результата за июнь отчетного года</t>
  </si>
  <si>
    <t>Представлен отчет о ходе достижения результата за июль отчетного года</t>
  </si>
  <si>
    <t>Представлен отчет о ходе достижения результата за август отчетного года</t>
  </si>
  <si>
    <t>Представлен отчет о ходе достижения результата за сентябрь отчетного года</t>
  </si>
  <si>
    <t>Представлен отчет о ходе достижения результата за октябрь отчетного года</t>
  </si>
  <si>
    <t>Заключен государственный контракт на поставку товаров, выполнение работ, оказание услуг в рамках достижения результата</t>
  </si>
  <si>
    <t>Приемка поставленных товаров, выполненных работ, оказанных услуг</t>
  </si>
  <si>
    <t>Произведена оплата поставленных товаров, выполненных работ, оказанных услуг по государственному (муниципальному) контракту</t>
  </si>
  <si>
    <t>Представлен отчет о ходе достижения результата за ноябрь отчетного года</t>
  </si>
  <si>
    <t>Контрольная точка не задана</t>
  </si>
  <si>
    <t>1.1.К1.</t>
  </si>
  <si>
    <t>1.1.К2.</t>
  </si>
  <si>
    <t>1.1.К3.</t>
  </si>
  <si>
    <t>1.1.К4.</t>
  </si>
  <si>
    <t>1.1.К5.</t>
  </si>
  <si>
    <t>1.1.К6.</t>
  </si>
  <si>
    <t>1.1.К7.</t>
  </si>
  <si>
    <t>1.2.К1.</t>
  </si>
  <si>
    <t>1.2.К2.</t>
  </si>
  <si>
    <t>1.2.К3.</t>
  </si>
  <si>
    <t>1.2.К4.</t>
  </si>
  <si>
    <t>1.2.К5.</t>
  </si>
  <si>
    <t>1.2.К6.</t>
  </si>
  <si>
    <t>1.2.К7.</t>
  </si>
  <si>
    <t>1.2.К8.</t>
  </si>
  <si>
    <t>1.2.К9.</t>
  </si>
  <si>
    <t>1.2.К10.</t>
  </si>
  <si>
    <t>1.2.К11.</t>
  </si>
  <si>
    <t>1.2.К12.</t>
  </si>
  <si>
    <t>1.2.К13.</t>
  </si>
  <si>
    <t>1.2.К14.</t>
  </si>
  <si>
    <t>1.3.К1.</t>
  </si>
  <si>
    <t>Произведена актуализация паспорта локального проекта, предусматривающего реализацию мероприятия (результата) в период 2025 – 2026 годов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</si>
  <si>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или межмуниципального, местного значения</t>
  </si>
  <si>
    <t xml:space="preserve"> Единицей измерения мероприятия (результата) является количество городов с внедренными интеллектуальными транспортными системами.                                                Плановое значение – 66 единиц                                       к 2030 году</t>
  </si>
  <si>
    <t>Паспорт проекта.
Белгородской областью произведена актуализация паспорта локального проекта интелектуальные транспортные системы</t>
  </si>
  <si>
    <t>Отчет.
Белгородской областью представлен отчет о достижении уровня зрелости интеллектуальной транспортной системы</t>
  </si>
  <si>
    <t xml:space="preserve">Постановление Правительства Белгородской области.
Постановлением Правительства Белгородской области утверждены правила распределения и предоставления бюджетам субъектов Российской Федерации межбюджетных трансфертов                      в рамках реализации мероприятия (результата) «Внедрены интеллектуальные транспортные системы, предусматривающие автоматизацию процессов управления дорожным движением в городских агломерациях, включающих города с населением свыше 300 тысяч человек»   </t>
  </si>
  <si>
    <t>Соглашение.
Белгородской областью заключено соглашение о предоставлении в 2025 году субсидии из федерального бюджета бюджету Белгородской области Российской Федерации в рамках реализации мероприятия (результата)</t>
  </si>
  <si>
    <t>Отчет.
Белгородской областью представлен отчет о размещении стационарных камер фотовидеофиксации нарушений правил дорожного движения на автомобильных дорогах федерального, регионального                             или межмуниципального, местного значения</t>
  </si>
  <si>
    <t xml:space="preserve">Прочий тип документа.
Заключен государственный контракт             на поставку товаров, выполнение работ, оказание услуг в рамках достижения результата </t>
  </si>
  <si>
    <t>Прочий тип документа.
Информация о платежном поручении размещена на официальном сайте единой информационной системы в сфере закупок</t>
  </si>
  <si>
    <t xml:space="preserve">Прочий тип документа.
Подписан структурированный документ                            о приемке </t>
  </si>
  <si>
    <t>Выполнены работы по размещению автоматических пунктов весогабаритного контроля транспортных средств                      на автомобильных дорогах регионального или межмуниципального, местного значения. Определено количество автоматических пунктов весогабаритного контроля с учетом соблюдения условия направления результатов измерений                    с данных пунктов для администрирования выявленных нарушений в контрольно-надзорный орган без перерывов, продолжительность которых превышает сумарно 90 дней, в течение последних                  365 дней</t>
  </si>
  <si>
    <t>Адрес объекта                        (в соответствии       с ФИАС)</t>
  </si>
  <si>
    <t>Доля городов с населением свыше            300 тысяч человек по состоянию          на 1 января 2020 года (за исключением Москвы и городов, расположенных               на территориях Московской                     и Ленинградской областей), входящих в состав городских агломераций                  и достигших не менее чем первого уровня зрелости интеллектуальной транспортной системы</t>
  </si>
  <si>
    <t>Доля городов с населением свыше 300 тысяч человек              по состоянию на 1 января 2020 года (за исключением Москвы      и городов, расположенных         на территориях Московской          и Ленинградской областей), входящих в состав городских агломераций и достигших         не менее чем первого уровня зрелости интеллектуальной транспортной системы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</si>
</sst>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0.0000"/>
    <numFmt numFmtId="166" formatCode="#,##0.0"/>
    <numFmt numFmtId="167" formatCode="dd/mm/yyyy;@"/>
    <numFmt numFmtId="168" formatCode="#,##0.0\ _р_."/>
  </numFmts>
  <fonts count="24">
    <font>
      <sz val="11"/>
      <color theme="1"/>
      <name val="Calibri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Calibri"/>
      <family val="2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26"/>
      </patternFill>
    </fill>
    <fill>
      <patternFill patternType="solid">
        <fgColor rgb="FFFFFFFF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1" fillId="0" borderId="0" applyBorder="0" applyProtection="0"/>
    <xf numFmtId="0" fontId="1" fillId="0" borderId="0" applyBorder="0" applyProtection="0"/>
    <xf numFmtId="0" fontId="2" fillId="0" borderId="0" applyNumberFormat="0" applyFill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6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  <xf numFmtId="164" fontId="21" fillId="0" borderId="0" applyBorder="0" applyProtection="0"/>
  </cellStyleXfs>
  <cellXfs count="209">
    <xf numFmtId="0" fontId="0" fillId="0" borderId="0" xfId="0"/>
    <xf numFmtId="0" fontId="7" fillId="0" borderId="0" xfId="49" applyFont="1" applyAlignment="1">
      <alignment vertical="top" wrapText="1"/>
    </xf>
    <xf numFmtId="0" fontId="9" fillId="0" borderId="0" xfId="49" applyFont="1" applyAlignment="1">
      <alignment horizontal="center" vertical="top"/>
    </xf>
    <xf numFmtId="0" fontId="10" fillId="0" borderId="0" xfId="49" applyFont="1" applyAlignment="1">
      <alignment horizontal="center" vertical="top" wrapText="1"/>
    </xf>
    <xf numFmtId="0" fontId="7" fillId="2" borderId="1" xfId="49" applyFont="1" applyFill="1" applyBorder="1" applyAlignment="1">
      <alignment vertical="top" wrapText="1"/>
    </xf>
    <xf numFmtId="14" fontId="11" fillId="2" borderId="1" xfId="49" applyNumberFormat="1" applyFont="1" applyFill="1" applyBorder="1" applyAlignment="1">
      <alignment horizontal="center" vertical="top" wrapText="1"/>
    </xf>
    <xf numFmtId="0" fontId="7" fillId="0" borderId="0" xfId="50" applyFont="1" applyAlignment="1">
      <alignment vertical="top" wrapText="1"/>
    </xf>
    <xf numFmtId="0" fontId="11" fillId="2" borderId="1" xfId="50" applyFont="1" applyFill="1" applyBorder="1" applyAlignment="1">
      <alignment vertical="top" wrapText="1"/>
    </xf>
    <xf numFmtId="0" fontId="11" fillId="2" borderId="1" xfId="49" applyFont="1" applyFill="1" applyBorder="1" applyAlignment="1">
      <alignment vertical="top" wrapText="1"/>
    </xf>
    <xf numFmtId="0" fontId="7" fillId="0" borderId="1" xfId="49" applyFont="1" applyBorder="1" applyAlignment="1">
      <alignment vertical="top"/>
    </xf>
    <xf numFmtId="0" fontId="7" fillId="0" borderId="0" xfId="49" applyFont="1" applyAlignment="1">
      <alignment vertical="top"/>
    </xf>
    <xf numFmtId="0" fontId="7" fillId="0" borderId="0" xfId="49" applyFont="1"/>
    <xf numFmtId="0" fontId="8" fillId="0" borderId="0" xfId="49" applyFont="1" applyAlignment="1">
      <alignment vertical="top"/>
    </xf>
    <xf numFmtId="0" fontId="13" fillId="0" borderId="0" xfId="49" applyFont="1" applyAlignment="1">
      <alignment vertical="top"/>
    </xf>
    <xf numFmtId="0" fontId="14" fillId="0" borderId="0" xfId="49" applyFont="1" applyAlignment="1">
      <alignment vertical="top"/>
    </xf>
    <xf numFmtId="0" fontId="10" fillId="0" borderId="0" xfId="49" applyFont="1" applyAlignment="1">
      <alignment horizontal="center" vertical="top"/>
    </xf>
    <xf numFmtId="0" fontId="15" fillId="0" borderId="0" xfId="49" applyFont="1" applyAlignment="1">
      <alignment vertical="top"/>
    </xf>
    <xf numFmtId="0" fontId="10" fillId="0" borderId="1" xfId="49" applyFont="1" applyBorder="1" applyAlignment="1">
      <alignment horizontal="center" vertical="top" wrapText="1"/>
    </xf>
    <xf numFmtId="0" fontId="7" fillId="0" borderId="4" xfId="49" applyFont="1" applyBorder="1" applyAlignment="1">
      <alignment horizontal="center" vertical="top" wrapText="1"/>
    </xf>
    <xf numFmtId="0" fontId="7" fillId="0" borderId="1" xfId="49" applyFont="1" applyBorder="1" applyAlignment="1">
      <alignment horizontal="center" vertical="top" wrapText="1"/>
    </xf>
    <xf numFmtId="0" fontId="10" fillId="0" borderId="1" xfId="49" applyFont="1" applyBorder="1" applyAlignment="1">
      <alignment horizontal="center" vertical="center" wrapText="1"/>
    </xf>
    <xf numFmtId="0" fontId="16" fillId="2" borderId="1" xfId="49" applyFont="1" applyFill="1" applyBorder="1" applyAlignment="1">
      <alignment horizontal="center" vertical="center" wrapText="1"/>
    </xf>
    <xf numFmtId="0" fontId="7" fillId="0" borderId="4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  <xf numFmtId="49" fontId="7" fillId="0" borderId="1" xfId="49" applyNumberFormat="1" applyFont="1" applyBorder="1" applyAlignment="1">
      <alignment horizontal="center" vertical="top" wrapText="1"/>
    </xf>
    <xf numFmtId="0" fontId="11" fillId="3" borderId="1" xfId="49" applyFont="1" applyFill="1" applyBorder="1" applyAlignment="1">
      <alignment vertical="center" wrapText="1"/>
    </xf>
    <xf numFmtId="0" fontId="11" fillId="0" borderId="1" xfId="49" applyFont="1" applyBorder="1" applyAlignment="1">
      <alignment horizontal="center" vertical="center" wrapText="1"/>
    </xf>
    <xf numFmtId="0" fontId="11" fillId="3" borderId="1" xfId="49" applyFont="1" applyFill="1" applyBorder="1" applyAlignment="1">
      <alignment horizontal="center" vertical="center" wrapText="1"/>
    </xf>
    <xf numFmtId="165" fontId="11" fillId="0" borderId="1" xfId="49" applyNumberFormat="1" applyFont="1" applyBorder="1" applyAlignment="1">
      <alignment horizontal="center" vertical="center" wrapText="1"/>
    </xf>
    <xf numFmtId="0" fontId="18" fillId="0" borderId="0" xfId="49" applyFont="1"/>
    <xf numFmtId="0" fontId="18" fillId="0" borderId="0" xfId="49" applyFont="1" applyAlignment="1">
      <alignment wrapText="1"/>
    </xf>
    <xf numFmtId="0" fontId="8" fillId="0" borderId="0" xfId="49" applyFont="1"/>
    <xf numFmtId="0" fontId="13" fillId="0" borderId="0" xfId="49" applyFont="1" applyAlignment="1">
      <alignment horizontal="center" vertical="center"/>
    </xf>
    <xf numFmtId="0" fontId="7" fillId="0" borderId="0" xfId="49" applyFont="1" applyAlignment="1">
      <alignment horizontal="center" vertical="center"/>
    </xf>
    <xf numFmtId="0" fontId="10" fillId="0" borderId="7" xfId="49" applyFont="1" applyBorder="1" applyAlignment="1">
      <alignment horizontal="center" vertical="center"/>
    </xf>
    <xf numFmtId="0" fontId="10" fillId="0" borderId="5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19" fillId="0" borderId="1" xfId="49" applyFont="1" applyBorder="1" applyAlignment="1">
      <alignment vertical="center" wrapText="1"/>
    </xf>
    <xf numFmtId="0" fontId="19" fillId="3" borderId="1" xfId="49" applyFont="1" applyFill="1" applyBorder="1" applyAlignment="1">
      <alignment horizontal="center" vertical="center" wrapText="1"/>
    </xf>
    <xf numFmtId="165" fontId="7" fillId="0" borderId="1" xfId="49" applyNumberFormat="1" applyFont="1" applyBorder="1" applyAlignment="1">
      <alignment horizontal="center" vertical="center" wrapText="1"/>
    </xf>
    <xf numFmtId="165" fontId="19" fillId="0" borderId="1" xfId="49" applyNumberFormat="1" applyFont="1" applyBorder="1" applyAlignment="1">
      <alignment horizontal="center" vertical="center" wrapText="1"/>
    </xf>
    <xf numFmtId="0" fontId="11" fillId="0" borderId="1" xfId="49" applyFont="1" applyBorder="1" applyAlignment="1">
      <alignment vertical="center" wrapText="1"/>
    </xf>
    <xf numFmtId="0" fontId="14" fillId="0" borderId="0" xfId="49" applyFont="1" applyAlignment="1">
      <alignment horizontal="center" vertical="center" wrapText="1"/>
    </xf>
    <xf numFmtId="0" fontId="14" fillId="0" borderId="0" xfId="49" applyFont="1" applyAlignment="1">
      <alignment horizontal="center" vertical="center"/>
    </xf>
    <xf numFmtId="0" fontId="10" fillId="0" borderId="0" xfId="49" applyFont="1" applyAlignment="1">
      <alignment horizontal="center" vertical="center"/>
    </xf>
    <xf numFmtId="0" fontId="15" fillId="0" borderId="0" xfId="49" applyFont="1" applyAlignment="1">
      <alignment horizontal="center" vertical="center" wrapText="1"/>
    </xf>
    <xf numFmtId="0" fontId="15" fillId="0" borderId="0" xfId="49" applyFont="1" applyAlignment="1">
      <alignment horizontal="center" vertical="center"/>
    </xf>
    <xf numFmtId="0" fontId="7" fillId="0" borderId="0" xfId="49" applyFont="1" applyAlignment="1">
      <alignment horizontal="center" vertical="center" wrapText="1"/>
    </xf>
    <xf numFmtId="0" fontId="17" fillId="0" borderId="1" xfId="49" applyFont="1" applyBorder="1" applyAlignment="1">
      <alignment horizontal="center" vertical="center" wrapText="1"/>
    </xf>
    <xf numFmtId="0" fontId="17" fillId="0" borderId="4" xfId="49" applyFont="1" applyBorder="1" applyAlignment="1">
      <alignment horizontal="left" vertical="center" wrapText="1"/>
    </xf>
    <xf numFmtId="49" fontId="19" fillId="0" borderId="1" xfId="49" applyNumberFormat="1" applyFont="1" applyBorder="1" applyAlignment="1">
      <alignment horizontal="center" vertical="center"/>
    </xf>
    <xf numFmtId="0" fontId="19" fillId="0" borderId="1" xfId="49" applyFont="1" applyBorder="1" applyAlignment="1">
      <alignment horizontal="center" vertical="center" wrapText="1"/>
    </xf>
    <xf numFmtId="0" fontId="19" fillId="0" borderId="1" xfId="49" applyFont="1" applyBorder="1" applyAlignment="1">
      <alignment horizontal="center" vertical="center"/>
    </xf>
    <xf numFmtId="165" fontId="19" fillId="0" borderId="1" xfId="49" applyNumberFormat="1" applyFont="1" applyBorder="1" applyAlignment="1">
      <alignment horizontal="center" vertical="center"/>
    </xf>
    <xf numFmtId="0" fontId="19" fillId="0" borderId="1" xfId="49" applyFont="1" applyBorder="1" applyAlignment="1">
      <alignment horizontal="left" vertical="center" wrapText="1"/>
    </xf>
    <xf numFmtId="49" fontId="19" fillId="0" borderId="8" xfId="49" applyNumberFormat="1" applyFont="1" applyBorder="1" applyAlignment="1">
      <alignment horizontal="center" vertical="center"/>
    </xf>
    <xf numFmtId="0" fontId="6" fillId="0" borderId="0" xfId="49" applyFont="1"/>
    <xf numFmtId="0" fontId="18" fillId="0" borderId="0" xfId="0" applyFont="1" applyProtection="1"/>
    <xf numFmtId="0" fontId="18" fillId="0" borderId="0" xfId="0" applyFont="1" applyAlignment="1" applyProtection="1">
      <alignment wrapText="1"/>
    </xf>
    <xf numFmtId="0" fontId="1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Protection="1"/>
    <xf numFmtId="0" fontId="7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166" fontId="7" fillId="0" borderId="1" xfId="0" applyNumberFormat="1" applyFont="1" applyBorder="1" applyAlignment="1" applyProtection="1">
      <alignment horizontal="center" vertical="center" wrapText="1"/>
    </xf>
    <xf numFmtId="0" fontId="18" fillId="0" borderId="1" xfId="0" applyFont="1" applyBorder="1" applyProtection="1"/>
    <xf numFmtId="0" fontId="7" fillId="0" borderId="8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horizontal="center" vertical="center" wrapText="1"/>
    </xf>
    <xf numFmtId="0" fontId="18" fillId="0" borderId="8" xfId="0" applyFont="1" applyBorder="1" applyProtection="1"/>
    <xf numFmtId="0" fontId="7" fillId="0" borderId="5" xfId="0" applyFont="1" applyBorder="1" applyAlignment="1" applyProtection="1">
      <alignment vertical="center" wrapText="1"/>
    </xf>
    <xf numFmtId="0" fontId="12" fillId="0" borderId="9" xfId="0" applyFont="1" applyBorder="1" applyAlignment="1" applyProtection="1">
      <alignment vertical="center" wrapText="1"/>
    </xf>
    <xf numFmtId="0" fontId="11" fillId="0" borderId="8" xfId="28" applyFont="1" applyBorder="1" applyAlignment="1" applyProtection="1">
      <alignment horizontal="center" vertical="center" wrapText="1"/>
    </xf>
    <xf numFmtId="166" fontId="7" fillId="0" borderId="0" xfId="0" applyNumberFormat="1" applyFont="1" applyAlignment="1" applyProtection="1">
      <alignment horizontal="center" vertical="center" wrapText="1"/>
    </xf>
    <xf numFmtId="166" fontId="7" fillId="0" borderId="1" xfId="28" applyNumberFormat="1" applyFont="1" applyBorder="1" applyAlignment="1" applyProtection="1">
      <alignment horizontal="center" vertical="center" wrapText="1"/>
    </xf>
    <xf numFmtId="166" fontId="18" fillId="0" borderId="0" xfId="0" applyNumberFormat="1" applyFont="1" applyProtection="1"/>
    <xf numFmtId="166" fontId="7" fillId="0" borderId="0" xfId="28" applyNumberFormat="1" applyFont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11" fillId="0" borderId="5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vertical="center" wrapText="1"/>
    </xf>
    <xf numFmtId="0" fontId="7" fillId="0" borderId="5" xfId="0" applyFont="1" applyBorder="1" applyAlignment="1" applyProtection="1">
      <alignment horizontal="center" vertical="center" wrapText="1"/>
    </xf>
    <xf numFmtId="0" fontId="7" fillId="0" borderId="9" xfId="0" applyFont="1" applyBorder="1" applyAlignment="1" applyProtection="1">
      <alignment horizontal="center" vertical="center" wrapText="1"/>
    </xf>
    <xf numFmtId="166" fontId="7" fillId="0" borderId="5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vertical="center" wrapText="1"/>
    </xf>
    <xf numFmtId="166" fontId="10" fillId="0" borderId="1" xfId="0" applyNumberFormat="1" applyFont="1" applyBorder="1" applyAlignment="1" applyProtection="1">
      <alignment horizontal="center" vertical="center" wrapText="1"/>
    </xf>
    <xf numFmtId="0" fontId="18" fillId="0" borderId="0" xfId="19" applyFont="1"/>
    <xf numFmtId="0" fontId="18" fillId="0" borderId="0" xfId="19" applyFont="1" applyAlignment="1">
      <alignment wrapText="1"/>
    </xf>
    <xf numFmtId="0" fontId="8" fillId="0" borderId="0" xfId="3" applyFont="1"/>
    <xf numFmtId="0" fontId="7" fillId="0" borderId="0" xfId="19" applyFont="1"/>
    <xf numFmtId="0" fontId="13" fillId="0" borderId="0" xfId="19" applyFont="1" applyAlignment="1">
      <alignment horizontal="center" vertical="center" wrapText="1"/>
    </xf>
    <xf numFmtId="0" fontId="14" fillId="0" borderId="0" xfId="19" applyFont="1" applyAlignment="1">
      <alignment horizontal="center" vertical="center" wrapText="1"/>
    </xf>
    <xf numFmtId="0" fontId="7" fillId="0" borderId="0" xfId="19" applyFont="1" applyAlignment="1">
      <alignment horizontal="center" vertical="center" wrapText="1"/>
    </xf>
    <xf numFmtId="0" fontId="10" fillId="0" borderId="7" xfId="19" applyFont="1" applyBorder="1" applyAlignment="1">
      <alignment horizontal="center" vertical="center" wrapText="1"/>
    </xf>
    <xf numFmtId="0" fontId="10" fillId="0" borderId="0" xfId="19" applyFont="1" applyAlignment="1">
      <alignment horizontal="center" vertical="center" wrapText="1"/>
    </xf>
    <xf numFmtId="0" fontId="15" fillId="0" borderId="0" xfId="19" applyFont="1" applyAlignment="1">
      <alignment horizontal="center" vertical="center" wrapText="1"/>
    </xf>
    <xf numFmtId="0" fontId="10" fillId="2" borderId="1" xfId="19" applyFont="1" applyFill="1" applyBorder="1" applyAlignment="1">
      <alignment horizontal="center" vertical="center" wrapText="1"/>
    </xf>
    <xf numFmtId="0" fontId="7" fillId="0" borderId="0" xfId="19" applyFont="1" applyAlignment="1">
      <alignment wrapText="1"/>
    </xf>
    <xf numFmtId="16" fontId="11" fillId="2" borderId="1" xfId="19" quotePrefix="1" applyNumberFormat="1" applyFont="1" applyFill="1" applyBorder="1" applyAlignment="1">
      <alignment horizontal="center" vertical="center" wrapText="1"/>
    </xf>
    <xf numFmtId="0" fontId="11" fillId="2" borderId="1" xfId="19" applyFont="1" applyFill="1" applyBorder="1" applyAlignment="1">
      <alignment vertical="center" wrapText="1"/>
    </xf>
    <xf numFmtId="4" fontId="11" fillId="2" borderId="1" xfId="19" applyNumberFormat="1" applyFont="1" applyFill="1" applyBorder="1" applyAlignment="1">
      <alignment horizontal="center" vertical="center" wrapText="1"/>
    </xf>
    <xf numFmtId="0" fontId="11" fillId="0" borderId="1" xfId="49" applyFont="1" applyBorder="1" applyAlignment="1">
      <alignment vertical="top" wrapText="1"/>
    </xf>
    <xf numFmtId="0" fontId="11" fillId="0" borderId="8" xfId="49" applyFont="1" applyBorder="1" applyAlignment="1">
      <alignment horizontal="center" vertical="center" wrapText="1"/>
    </xf>
    <xf numFmtId="0" fontId="11" fillId="0" borderId="2" xfId="49" applyFont="1" applyBorder="1" applyAlignment="1">
      <alignment vertical="top" wrapText="1"/>
    </xf>
    <xf numFmtId="4" fontId="11" fillId="0" borderId="1" xfId="49" applyNumberFormat="1" applyFont="1" applyBorder="1" applyAlignment="1">
      <alignment horizontal="center" vertical="center" wrapText="1"/>
    </xf>
    <xf numFmtId="0" fontId="7" fillId="0" borderId="1" xfId="49" applyFont="1" applyBorder="1"/>
    <xf numFmtId="4" fontId="17" fillId="2" borderId="1" xfId="49" applyNumberFormat="1" applyFont="1" applyFill="1" applyBorder="1" applyAlignment="1">
      <alignment horizontal="center" vertical="center" wrapText="1"/>
    </xf>
    <xf numFmtId="4" fontId="17" fillId="0" borderId="1" xfId="49" applyNumberFormat="1" applyFont="1" applyBorder="1" applyAlignment="1">
      <alignment horizontal="center" vertical="center" wrapText="1"/>
    </xf>
    <xf numFmtId="0" fontId="7" fillId="0" borderId="0" xfId="49" applyFont="1" applyAlignment="1">
      <alignment wrapText="1"/>
    </xf>
    <xf numFmtId="0" fontId="18" fillId="0" borderId="0" xfId="28" applyFont="1"/>
    <xf numFmtId="0" fontId="8" fillId="0" borderId="0" xfId="28" applyFont="1" applyAlignment="1">
      <alignment horizontal="left" vertical="center"/>
    </xf>
    <xf numFmtId="0" fontId="7" fillId="0" borderId="0" xfId="28" applyFont="1" applyAlignment="1">
      <alignment horizontal="center" vertical="center"/>
    </xf>
    <xf numFmtId="0" fontId="7" fillId="0" borderId="0" xfId="28" applyFont="1"/>
    <xf numFmtId="0" fontId="13" fillId="0" borderId="0" xfId="28" applyFont="1" applyAlignment="1">
      <alignment horizontal="center" vertical="center" wrapText="1"/>
    </xf>
    <xf numFmtId="0" fontId="7" fillId="0" borderId="0" xfId="28" applyFont="1" applyAlignment="1">
      <alignment horizontal="center" vertical="center" wrapText="1"/>
    </xf>
    <xf numFmtId="0" fontId="10" fillId="0" borderId="0" xfId="28" applyFont="1" applyAlignment="1">
      <alignment horizontal="center" vertical="center" wrapText="1"/>
    </xf>
    <xf numFmtId="0" fontId="17" fillId="2" borderId="1" xfId="28" applyFont="1" applyFill="1" applyBorder="1" applyAlignment="1">
      <alignment horizontal="center" vertical="center" wrapText="1"/>
    </xf>
    <xf numFmtId="0" fontId="13" fillId="2" borderId="1" xfId="28" applyFont="1" applyFill="1" applyBorder="1" applyAlignment="1">
      <alignment horizontal="left" vertical="center" wrapText="1"/>
    </xf>
    <xf numFmtId="167" fontId="13" fillId="0" borderId="1" xfId="28" applyNumberFormat="1" applyFont="1" applyBorder="1" applyAlignment="1">
      <alignment horizontal="center" vertical="center" wrapText="1"/>
    </xf>
    <xf numFmtId="0" fontId="13" fillId="2" borderId="1" xfId="28" applyFont="1" applyFill="1" applyBorder="1" applyAlignment="1">
      <alignment horizontal="center" vertical="center" wrapText="1"/>
    </xf>
    <xf numFmtId="168" fontId="13" fillId="0" borderId="1" xfId="28" applyNumberFormat="1" applyFont="1" applyBorder="1" applyAlignment="1">
      <alignment horizontal="center" vertical="center" wrapText="1"/>
    </xf>
    <xf numFmtId="0" fontId="13" fillId="2" borderId="1" xfId="47" applyFont="1" applyFill="1" applyBorder="1" applyAlignment="1">
      <alignment horizontal="center" vertical="center" wrapText="1"/>
    </xf>
    <xf numFmtId="0" fontId="13" fillId="0" borderId="1" xfId="54" applyFont="1" applyBorder="1" applyAlignment="1">
      <alignment vertical="center" wrapText="1"/>
    </xf>
    <xf numFmtId="167" fontId="13" fillId="0" borderId="1" xfId="46" applyNumberFormat="1" applyFont="1" applyBorder="1" applyAlignment="1">
      <alignment vertical="center" wrapText="1"/>
    </xf>
    <xf numFmtId="49" fontId="13" fillId="3" borderId="1" xfId="28" applyNumberFormat="1" applyFont="1" applyFill="1" applyBorder="1" applyAlignment="1">
      <alignment horizontal="left" vertical="center" wrapText="1"/>
    </xf>
    <xf numFmtId="0" fontId="13" fillId="3" borderId="1" xfId="54" applyFont="1" applyFill="1" applyBorder="1" applyAlignment="1">
      <alignment vertical="center" wrapText="1"/>
    </xf>
    <xf numFmtId="0" fontId="13" fillId="0" borderId="1" xfId="46" applyFont="1" applyBorder="1" applyAlignment="1">
      <alignment vertical="center" wrapText="1"/>
    </xf>
    <xf numFmtId="49" fontId="13" fillId="2" borderId="1" xfId="28" applyNumberFormat="1" applyFont="1" applyFill="1" applyBorder="1" applyAlignment="1">
      <alignment horizontal="left" vertical="center" wrapText="1"/>
    </xf>
    <xf numFmtId="0" fontId="10" fillId="2" borderId="1" xfId="28" applyFont="1" applyFill="1" applyBorder="1" applyAlignment="1">
      <alignment horizontal="center" vertical="center" wrapText="1"/>
    </xf>
    <xf numFmtId="0" fontId="10" fillId="0" borderId="1" xfId="50" applyNumberFormat="1" applyFont="1" applyBorder="1" applyAlignment="1">
      <alignment horizontal="center" vertical="center" wrapText="1"/>
    </xf>
    <xf numFmtId="0" fontId="13" fillId="5" borderId="1" xfId="50" applyNumberFormat="1" applyFont="1" applyFill="1" applyBorder="1" applyAlignment="1">
      <alignment horizontal="center" vertical="center" wrapText="1"/>
    </xf>
    <xf numFmtId="0" fontId="11" fillId="2" borderId="1" xfId="49" applyFont="1" applyFill="1" applyBorder="1" applyAlignment="1">
      <alignment horizontal="center" vertical="top" wrapText="1"/>
    </xf>
    <xf numFmtId="0" fontId="11" fillId="2" borderId="1" xfId="49" applyFont="1" applyFill="1" applyBorder="1" applyAlignment="1">
      <alignment horizontal="center" vertical="top" wrapText="1"/>
    </xf>
    <xf numFmtId="0" fontId="10" fillId="0" borderId="1" xfId="49" applyFont="1" applyBorder="1" applyAlignment="1">
      <alignment horizontal="center" vertical="center" wrapText="1"/>
    </xf>
    <xf numFmtId="0" fontId="9" fillId="2" borderId="1" xfId="28" applyFont="1" applyFill="1" applyBorder="1" applyAlignment="1">
      <alignment horizontal="left" vertical="center" wrapText="1"/>
    </xf>
    <xf numFmtId="0" fontId="10" fillId="2" borderId="1" xfId="28" applyFont="1" applyFill="1" applyBorder="1" applyAlignment="1">
      <alignment horizontal="center" vertical="center" wrapText="1"/>
    </xf>
    <xf numFmtId="0" fontId="9" fillId="3" borderId="1" xfId="54" applyFont="1" applyFill="1" applyBorder="1" applyAlignment="1">
      <alignment vertical="center" wrapText="1"/>
    </xf>
    <xf numFmtId="0" fontId="9" fillId="0" borderId="1" xfId="46" applyFont="1" applyBorder="1" applyAlignment="1">
      <alignment vertical="center" wrapText="1"/>
    </xf>
    <xf numFmtId="0" fontId="9" fillId="0" borderId="0" xfId="49" applyFont="1" applyAlignment="1">
      <alignment horizontal="center" vertical="top" wrapText="1"/>
    </xf>
    <xf numFmtId="0" fontId="7" fillId="2" borderId="1" xfId="49" applyFont="1" applyFill="1" applyBorder="1" applyAlignment="1">
      <alignment horizontal="center" vertical="top" wrapText="1"/>
    </xf>
    <xf numFmtId="0" fontId="11" fillId="2" borderId="2" xfId="50" applyFont="1" applyFill="1" applyBorder="1" applyAlignment="1">
      <alignment horizontal="center" vertical="top" wrapText="1"/>
    </xf>
    <xf numFmtId="0" fontId="11" fillId="2" borderId="3" xfId="50" applyFont="1" applyFill="1" applyBorder="1" applyAlignment="1">
      <alignment horizontal="center" vertical="top" wrapText="1"/>
    </xf>
    <xf numFmtId="0" fontId="11" fillId="2" borderId="4" xfId="50" applyFont="1" applyFill="1" applyBorder="1" applyAlignment="1">
      <alignment horizontal="center" vertical="top" wrapText="1"/>
    </xf>
    <xf numFmtId="0" fontId="22" fillId="5" borderId="1" xfId="50" applyNumberFormat="1" applyFont="1" applyFill="1" applyBorder="1" applyAlignment="1">
      <alignment horizontal="center" vertical="top" wrapText="1"/>
    </xf>
    <xf numFmtId="0" fontId="11" fillId="2" borderId="1" xfId="49" applyFont="1" applyFill="1" applyBorder="1" applyAlignment="1">
      <alignment horizontal="center" vertical="top" wrapText="1"/>
    </xf>
    <xf numFmtId="0" fontId="12" fillId="2" borderId="1" xfId="49" applyFont="1" applyFill="1" applyBorder="1" applyAlignment="1">
      <alignment horizontal="center" vertical="top" wrapText="1"/>
    </xf>
    <xf numFmtId="0" fontId="7" fillId="0" borderId="0" xfId="0" applyNumberFormat="1" applyFont="1" applyAlignment="1">
      <alignment horizontal="left" vertical="top" wrapText="1"/>
    </xf>
    <xf numFmtId="0" fontId="11" fillId="2" borderId="1" xfId="49" applyFont="1" applyFill="1" applyBorder="1" applyAlignment="1">
      <alignment horizontal="left" vertical="top" wrapText="1"/>
    </xf>
    <xf numFmtId="0" fontId="17" fillId="3" borderId="2" xfId="49" applyFont="1" applyFill="1" applyBorder="1" applyAlignment="1">
      <alignment horizontal="left" vertical="center" wrapText="1"/>
    </xf>
    <xf numFmtId="0" fontId="17" fillId="3" borderId="3" xfId="49" applyFont="1" applyFill="1" applyBorder="1" applyAlignment="1">
      <alignment horizontal="left" vertical="center" wrapText="1"/>
    </xf>
    <xf numFmtId="0" fontId="17" fillId="3" borderId="4" xfId="49" applyFont="1" applyFill="1" applyBorder="1" applyAlignment="1">
      <alignment horizontal="left" vertical="center" wrapText="1"/>
    </xf>
    <xf numFmtId="0" fontId="9" fillId="0" borderId="0" xfId="49" applyFont="1" applyAlignment="1">
      <alignment horizontal="center" vertical="top"/>
    </xf>
    <xf numFmtId="0" fontId="10" fillId="0" borderId="1" xfId="49" applyFont="1" applyBorder="1" applyAlignment="1">
      <alignment horizontal="center" vertical="top" wrapText="1"/>
    </xf>
    <xf numFmtId="0" fontId="10" fillId="0" borderId="5" xfId="49" applyFont="1" applyBorder="1" applyAlignment="1">
      <alignment horizontal="center" vertical="top" wrapText="1"/>
    </xf>
    <xf numFmtId="0" fontId="10" fillId="0" borderId="4" xfId="49" applyFont="1" applyBorder="1" applyAlignment="1">
      <alignment horizontal="center" vertical="top" wrapText="1"/>
    </xf>
    <xf numFmtId="0" fontId="10" fillId="0" borderId="3" xfId="49" applyFont="1" applyBorder="1" applyAlignment="1">
      <alignment horizontal="center" vertical="top" wrapText="1"/>
    </xf>
    <xf numFmtId="0" fontId="7" fillId="0" borderId="4" xfId="49" applyFont="1" applyBorder="1" applyAlignment="1">
      <alignment horizontal="center" vertical="top" wrapText="1"/>
    </xf>
    <xf numFmtId="0" fontId="7" fillId="0" borderId="6" xfId="49" applyFont="1" applyBorder="1" applyAlignment="1">
      <alignment horizontal="center" vertical="top" wrapText="1"/>
    </xf>
    <xf numFmtId="0" fontId="7" fillId="0" borderId="1" xfId="49" applyFont="1" applyBorder="1" applyAlignment="1">
      <alignment horizontal="center" vertical="top" wrapText="1"/>
    </xf>
    <xf numFmtId="0" fontId="7" fillId="0" borderId="5" xfId="49" applyFont="1" applyBorder="1" applyAlignment="1">
      <alignment horizontal="center" vertical="top" wrapText="1"/>
    </xf>
    <xf numFmtId="0" fontId="10" fillId="0" borderId="2" xfId="49" applyFont="1" applyBorder="1" applyAlignment="1">
      <alignment horizontal="left" vertical="center" wrapText="1"/>
    </xf>
    <xf numFmtId="0" fontId="10" fillId="0" borderId="3" xfId="49" applyFont="1" applyBorder="1" applyAlignment="1">
      <alignment horizontal="left" vertical="center" wrapText="1"/>
    </xf>
    <xf numFmtId="0" fontId="10" fillId="0" borderId="4" xfId="49" applyFont="1" applyBorder="1" applyAlignment="1">
      <alignment horizontal="left" vertical="center" wrapText="1"/>
    </xf>
    <xf numFmtId="0" fontId="9" fillId="0" borderId="0" xfId="49" applyFont="1" applyAlignment="1">
      <alignment horizontal="center" vertical="center"/>
    </xf>
    <xf numFmtId="0" fontId="10" fillId="0" borderId="1" xfId="49" applyFont="1" applyBorder="1" applyAlignment="1">
      <alignment horizontal="center" vertical="center" wrapText="1"/>
    </xf>
    <xf numFmtId="0" fontId="10" fillId="0" borderId="5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/>
    </xf>
    <xf numFmtId="0" fontId="10" fillId="0" borderId="3" xfId="49" applyFont="1" applyBorder="1" applyAlignment="1">
      <alignment horizontal="center" vertical="center"/>
    </xf>
    <xf numFmtId="0" fontId="10" fillId="0" borderId="4" xfId="49" applyFont="1" applyBorder="1" applyAlignment="1">
      <alignment horizontal="center" vertical="center"/>
    </xf>
    <xf numFmtId="0" fontId="17" fillId="0" borderId="1" xfId="49" applyFont="1" applyBorder="1" applyAlignment="1">
      <alignment horizontal="left" vertical="center" wrapText="1"/>
    </xf>
    <xf numFmtId="0" fontId="17" fillId="0" borderId="3" xfId="49" applyFont="1" applyBorder="1" applyAlignment="1">
      <alignment horizontal="left" vertical="center" wrapText="1"/>
    </xf>
    <xf numFmtId="0" fontId="17" fillId="0" borderId="4" xfId="49" applyFont="1" applyBorder="1" applyAlignment="1">
      <alignment horizontal="left" vertical="center" wrapText="1"/>
    </xf>
    <xf numFmtId="0" fontId="19" fillId="0" borderId="2" xfId="49" applyFont="1" applyBorder="1" applyAlignment="1">
      <alignment horizontal="left" vertical="center" wrapText="1"/>
    </xf>
    <xf numFmtId="0" fontId="19" fillId="0" borderId="3" xfId="49" applyFont="1" applyBorder="1" applyAlignment="1">
      <alignment horizontal="left" vertical="center" wrapText="1"/>
    </xf>
    <xf numFmtId="0" fontId="19" fillId="0" borderId="4" xfId="49" applyFont="1" applyBorder="1" applyAlignment="1">
      <alignment horizontal="left" vertical="center" wrapText="1"/>
    </xf>
    <xf numFmtId="0" fontId="10" fillId="0" borderId="4" xfId="49" applyFont="1" applyBorder="1" applyAlignment="1">
      <alignment horizontal="center" vertical="center" wrapText="1"/>
    </xf>
    <xf numFmtId="0" fontId="10" fillId="0" borderId="10" xfId="50" applyNumberFormat="1" applyFont="1" applyBorder="1" applyAlignment="1">
      <alignment horizontal="center" vertical="center" wrapText="1"/>
    </xf>
    <xf numFmtId="0" fontId="10" fillId="0" borderId="11" xfId="50" applyNumberFormat="1" applyFont="1" applyBorder="1" applyAlignment="1">
      <alignment horizontal="center" vertical="center" wrapText="1"/>
    </xf>
    <xf numFmtId="0" fontId="10" fillId="0" borderId="8" xfId="49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10" fillId="4" borderId="1" xfId="2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12" fillId="0" borderId="1" xfId="0" applyFont="1" applyBorder="1" applyAlignment="1" applyProtection="1">
      <alignment vertical="center" wrapText="1"/>
    </xf>
    <xf numFmtId="0" fontId="12" fillId="0" borderId="8" xfId="0" applyFont="1" applyBorder="1" applyAlignment="1" applyProtection="1">
      <alignment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</xf>
    <xf numFmtId="0" fontId="10" fillId="2" borderId="1" xfId="19" applyFont="1" applyFill="1" applyBorder="1" applyAlignment="1">
      <alignment vertical="center" wrapText="1"/>
    </xf>
    <xf numFmtId="0" fontId="9" fillId="0" borderId="0" xfId="19" applyFont="1" applyAlignment="1">
      <alignment horizontal="center" vertical="center" wrapText="1"/>
    </xf>
    <xf numFmtId="0" fontId="10" fillId="2" borderId="1" xfId="19" applyFont="1" applyFill="1" applyBorder="1" applyAlignment="1">
      <alignment horizontal="center" vertical="center" wrapText="1"/>
    </xf>
    <xf numFmtId="0" fontId="10" fillId="0" borderId="1" xfId="19" applyFont="1" applyBorder="1" applyAlignment="1">
      <alignment horizontal="center" vertical="center"/>
    </xf>
    <xf numFmtId="0" fontId="10" fillId="2" borderId="8" xfId="19" applyFont="1" applyFill="1" applyBorder="1" applyAlignment="1">
      <alignment horizontal="center" vertical="center" wrapText="1"/>
    </xf>
    <xf numFmtId="0" fontId="10" fillId="2" borderId="5" xfId="19" applyFont="1" applyFill="1" applyBorder="1" applyAlignment="1">
      <alignment horizontal="center" vertical="center" wrapText="1"/>
    </xf>
    <xf numFmtId="0" fontId="9" fillId="2" borderId="1" xfId="28" applyFont="1" applyFill="1" applyBorder="1" applyAlignment="1">
      <alignment horizontal="left" vertical="center" wrapText="1"/>
    </xf>
    <xf numFmtId="0" fontId="18" fillId="0" borderId="0" xfId="28" applyFont="1" applyAlignment="1">
      <alignment horizontal="right" vertical="center" wrapText="1"/>
    </xf>
    <xf numFmtId="0" fontId="9" fillId="0" borderId="0" xfId="28" applyFont="1" applyAlignment="1">
      <alignment horizontal="center" vertical="center" wrapText="1"/>
    </xf>
    <xf numFmtId="0" fontId="23" fillId="0" borderId="0" xfId="28" applyFont="1" applyAlignment="1">
      <alignment horizontal="center" vertical="center" wrapText="1"/>
    </xf>
    <xf numFmtId="0" fontId="10" fillId="2" borderId="1" xfId="28" applyFont="1" applyFill="1" applyBorder="1" applyAlignment="1">
      <alignment horizontal="center" vertical="center" wrapText="1"/>
    </xf>
    <xf numFmtId="0" fontId="10" fillId="2" borderId="1" xfId="49" applyFont="1" applyFill="1" applyBorder="1" applyAlignment="1">
      <alignment horizontal="center" vertical="center" wrapText="1"/>
    </xf>
    <xf numFmtId="0" fontId="10" fillId="0" borderId="1" xfId="28" applyFont="1" applyBorder="1" applyAlignment="1">
      <alignment horizontal="center" vertical="center" wrapText="1"/>
    </xf>
  </cellXfs>
  <cellStyles count="88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7" xfId="20"/>
    <cellStyle name="Обычный 17 2" xfId="21"/>
    <cellStyle name="Обычный 17 3" xfId="22"/>
    <cellStyle name="Обычный 17 4" xfId="23"/>
    <cellStyle name="Обычный 18" xfId="24"/>
    <cellStyle name="Обычный 18 2" xfId="25"/>
    <cellStyle name="Обычный 18 3" xfId="26"/>
    <cellStyle name="Обычный 19" xfId="27"/>
    <cellStyle name="Обычный 2" xfId="28"/>
    <cellStyle name="Обычный 2 2" xfId="29"/>
    <cellStyle name="Обычный 2 2 2" xfId="30"/>
    <cellStyle name="Обычный 2 2 3" xfId="31"/>
    <cellStyle name="Обычный 2 3" xfId="32"/>
    <cellStyle name="Обычный 2 3 2" xfId="33"/>
    <cellStyle name="Обычный 2 3 3" xfId="34"/>
    <cellStyle name="Обычный 2 4" xfId="35"/>
    <cellStyle name="Обычный 2 4 2" xfId="36"/>
    <cellStyle name="Обычный 2 5" xfId="37"/>
    <cellStyle name="Обычный 2 5 2" xfId="38"/>
    <cellStyle name="Обычный 2 6" xfId="39"/>
    <cellStyle name="Обычный 2 6 2" xfId="40"/>
    <cellStyle name="Обычный 2 6 3" xfId="41"/>
    <cellStyle name="Обычный 2 7" xfId="42"/>
    <cellStyle name="Обычный 2 7 2" xfId="43"/>
    <cellStyle name="Обычный 2 7 3" xfId="44"/>
    <cellStyle name="Обычный 2 7 4" xfId="45"/>
    <cellStyle name="Обычный 2 7 5" xfId="46"/>
    <cellStyle name="Обычный 2 8" xfId="47"/>
    <cellStyle name="Обычный 2 8 2" xfId="48"/>
    <cellStyle name="Обычный 20" xfId="49"/>
    <cellStyle name="Обычный 21" xfId="50"/>
    <cellStyle name="Обычный 3" xfId="51"/>
    <cellStyle name="Обычный 3 2" xfId="52"/>
    <cellStyle name="Обычный 3 2 2" xfId="53"/>
    <cellStyle name="Обычный 3 2 3" xfId="54"/>
    <cellStyle name="Обычный 3 3" xfId="55"/>
    <cellStyle name="Обычный 4" xfId="56"/>
    <cellStyle name="Обычный 4 2" xfId="57"/>
    <cellStyle name="Обычный 4 2 2" xfId="58"/>
    <cellStyle name="Обычный 4 2 2 2" xfId="59"/>
    <cellStyle name="Обычный 4 2 2 2 2" xfId="60"/>
    <cellStyle name="Обычный 4 2 2 2 3" xfId="61"/>
    <cellStyle name="Обычный 4 2 2 3" xfId="62"/>
    <cellStyle name="Обычный 4 2 2 4" xfId="63"/>
    <cellStyle name="Обычный 4 2 3" xfId="64"/>
    <cellStyle name="Обычный 4 2 4" xfId="65"/>
    <cellStyle name="Обычный 4 3" xfId="66"/>
    <cellStyle name="Обычный 4 4" xfId="67"/>
    <cellStyle name="Обычный 5" xfId="68"/>
    <cellStyle name="Обычный 5 2" xfId="69"/>
    <cellStyle name="Обычный 6" xfId="70"/>
    <cellStyle name="Обычный 6 2" xfId="71"/>
    <cellStyle name="Обычный 7" xfId="72"/>
    <cellStyle name="Обычный 7 2" xfId="73"/>
    <cellStyle name="Обычный 8" xfId="74"/>
    <cellStyle name="Обычный 8 2" xfId="75"/>
    <cellStyle name="Обычный 9" xfId="76"/>
    <cellStyle name="Обычный 9 2" xfId="77"/>
    <cellStyle name="Обычный 9 2 2" xfId="78"/>
    <cellStyle name="Обычный 9 3" xfId="79"/>
    <cellStyle name="Стиль 1" xfId="80"/>
    <cellStyle name="Финансовый 2" xfId="81"/>
    <cellStyle name="Финансовый 2 2" xfId="82"/>
    <cellStyle name="Финансовый 2 2 2" xfId="83"/>
    <cellStyle name="Финансовый 2 3" xfId="84"/>
    <cellStyle name="Финансовый 2 4" xfId="85"/>
    <cellStyle name="Финансовый 3" xfId="86"/>
    <cellStyle name="Финансовый 3 2" xfId="87"/>
  </cellStyles>
  <dxfs count="0"/>
  <tableStyles count="0" defaultTableStyle="TableStyleMedium2" defaultPivotStyle="PivotStyleLight16"/>
  <extLst xmlns:x14="http://schemas.microsoft.com/office/spreadsheetml/2009/9/main">
    <ext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workbookViewId="0">
      <selection sqref="A1:F1"/>
    </sheetView>
  </sheetViews>
  <sheetFormatPr defaultColWidth="9.140625" defaultRowHeight="15.75"/>
  <cols>
    <col min="1" max="1" width="58" style="1" customWidth="1"/>
    <col min="2" max="2" width="6" style="1" customWidth="1"/>
    <col min="3" max="3" width="33" style="1" customWidth="1"/>
    <col min="4" max="4" width="21" style="1" customWidth="1"/>
    <col min="5" max="5" width="16.42578125" style="1" customWidth="1"/>
    <col min="6" max="6" width="20.85546875" style="1" customWidth="1"/>
    <col min="7" max="7" width="26.7109375" style="1" customWidth="1"/>
    <col min="8" max="8" width="9.140625" style="1" bestFit="1" customWidth="1"/>
    <col min="9" max="16384" width="9.140625" style="1"/>
  </cols>
  <sheetData>
    <row r="1" spans="1:10" ht="45" customHeight="1">
      <c r="A1" s="145" t="s">
        <v>141</v>
      </c>
      <c r="B1" s="145"/>
      <c r="C1" s="145"/>
      <c r="D1" s="145"/>
      <c r="E1" s="145"/>
      <c r="F1" s="145"/>
    </row>
    <row r="2" spans="1:10" ht="18.75">
      <c r="A2" s="2"/>
      <c r="B2" s="2"/>
      <c r="C2" s="2"/>
      <c r="D2" s="2"/>
      <c r="E2" s="2"/>
      <c r="F2" s="2"/>
    </row>
    <row r="3" spans="1:10" ht="18.75">
      <c r="A3" s="145" t="s">
        <v>0</v>
      </c>
      <c r="B3" s="145"/>
      <c r="C3" s="145"/>
      <c r="D3" s="145"/>
      <c r="E3" s="145"/>
      <c r="F3" s="145"/>
    </row>
    <row r="4" spans="1:10">
      <c r="A4" s="3"/>
      <c r="B4" s="3"/>
      <c r="C4" s="3"/>
      <c r="D4" s="3"/>
      <c r="E4" s="3"/>
      <c r="F4" s="3"/>
    </row>
    <row r="5" spans="1:10" ht="54.75" customHeight="1">
      <c r="A5" s="4" t="s">
        <v>129</v>
      </c>
      <c r="B5" s="146" t="s">
        <v>1</v>
      </c>
      <c r="C5" s="146"/>
      <c r="D5" s="138" t="s">
        <v>134</v>
      </c>
      <c r="E5" s="5">
        <v>45658</v>
      </c>
      <c r="F5" s="5">
        <v>47848</v>
      </c>
    </row>
    <row r="6" spans="1:10" s="6" customFormat="1" ht="36.75" customHeight="1">
      <c r="A6" s="7" t="s">
        <v>130</v>
      </c>
      <c r="B6" s="147" t="s">
        <v>2</v>
      </c>
      <c r="C6" s="148"/>
      <c r="D6" s="148"/>
      <c r="E6" s="148"/>
      <c r="F6" s="149"/>
    </row>
    <row r="7" spans="1:10" ht="51.75" customHeight="1">
      <c r="A7" s="8" t="s">
        <v>131</v>
      </c>
      <c r="B7" s="150" t="s">
        <v>117</v>
      </c>
      <c r="C7" s="150"/>
      <c r="D7" s="150" t="s">
        <v>142</v>
      </c>
      <c r="E7" s="150"/>
      <c r="F7" s="150"/>
    </row>
    <row r="8" spans="1:10" ht="51" customHeight="1">
      <c r="A8" s="8" t="s">
        <v>132</v>
      </c>
      <c r="B8" s="151" t="s">
        <v>3</v>
      </c>
      <c r="C8" s="151"/>
      <c r="D8" s="151" t="s">
        <v>4</v>
      </c>
      <c r="E8" s="151"/>
      <c r="F8" s="151"/>
    </row>
    <row r="9" spans="1:10" ht="57" customHeight="1">
      <c r="A9" s="8" t="s">
        <v>133</v>
      </c>
      <c r="B9" s="151" t="s">
        <v>5</v>
      </c>
      <c r="C9" s="151"/>
      <c r="D9" s="151" t="s">
        <v>6</v>
      </c>
      <c r="E9" s="151"/>
      <c r="F9" s="151"/>
    </row>
    <row r="10" spans="1:10" hidden="1">
      <c r="A10" s="9" t="s">
        <v>7</v>
      </c>
      <c r="B10" s="152" t="s">
        <v>8</v>
      </c>
      <c r="C10" s="152"/>
      <c r="D10" s="152" t="s">
        <v>9</v>
      </c>
      <c r="E10" s="152"/>
      <c r="F10" s="152"/>
    </row>
    <row r="11" spans="1:10" hidden="1">
      <c r="A11" s="9" t="s">
        <v>10</v>
      </c>
      <c r="B11" s="152" t="s">
        <v>8</v>
      </c>
      <c r="C11" s="152"/>
      <c r="D11" s="152" t="s">
        <v>9</v>
      </c>
      <c r="E11" s="152"/>
      <c r="F11" s="152"/>
    </row>
    <row r="12" spans="1:10" ht="50.25" customHeight="1">
      <c r="A12" s="154" t="s">
        <v>11</v>
      </c>
      <c r="B12" s="139" t="s">
        <v>12</v>
      </c>
      <c r="C12" s="8" t="s">
        <v>13</v>
      </c>
      <c r="D12" s="151" t="s">
        <v>14</v>
      </c>
      <c r="E12" s="151"/>
      <c r="F12" s="151"/>
    </row>
    <row r="13" spans="1:10" ht="39" customHeight="1">
      <c r="A13" s="154"/>
      <c r="B13" s="139" t="s">
        <v>15</v>
      </c>
      <c r="C13" s="8" t="s">
        <v>16</v>
      </c>
      <c r="D13" s="151" t="s">
        <v>17</v>
      </c>
      <c r="E13" s="151"/>
      <c r="F13" s="151"/>
    </row>
    <row r="14" spans="1:10">
      <c r="A14" s="10"/>
      <c r="B14" s="10"/>
      <c r="C14" s="10"/>
      <c r="D14" s="10"/>
      <c r="E14" s="10"/>
      <c r="F14" s="10"/>
    </row>
    <row r="15" spans="1:10" ht="69.75" customHeight="1">
      <c r="A15" s="153"/>
      <c r="B15" s="153"/>
      <c r="C15" s="153"/>
      <c r="D15" s="153"/>
      <c r="E15" s="153"/>
      <c r="F15" s="153"/>
      <c r="J15" s="1" t="s">
        <v>18</v>
      </c>
    </row>
    <row r="16" spans="1:10">
      <c r="B16" s="11"/>
      <c r="C16" s="11"/>
      <c r="D16" s="11"/>
      <c r="E16" s="11"/>
      <c r="F16" s="11"/>
    </row>
    <row r="17" spans="2:6">
      <c r="B17" s="11"/>
      <c r="C17" s="11"/>
      <c r="D17" s="11"/>
      <c r="E17" s="11"/>
      <c r="F17" s="11"/>
    </row>
    <row r="18" spans="2:6">
      <c r="B18" s="11"/>
      <c r="C18" s="11"/>
      <c r="D18" s="11"/>
      <c r="E18" s="11"/>
      <c r="F18" s="11"/>
    </row>
  </sheetData>
  <mergeCells count="18">
    <mergeCell ref="A15:F15"/>
    <mergeCell ref="B11:C11"/>
    <mergeCell ref="D11:F11"/>
    <mergeCell ref="A12:A13"/>
    <mergeCell ref="D12:F12"/>
    <mergeCell ref="D13:F13"/>
    <mergeCell ref="B8:C8"/>
    <mergeCell ref="D8:F8"/>
    <mergeCell ref="B9:C9"/>
    <mergeCell ref="D9:F9"/>
    <mergeCell ref="B10:C10"/>
    <mergeCell ref="D10:F10"/>
    <mergeCell ref="A1:F1"/>
    <mergeCell ref="A3:F3"/>
    <mergeCell ref="B5:C5"/>
    <mergeCell ref="B6:F6"/>
    <mergeCell ref="B7:C7"/>
    <mergeCell ref="D7:F7"/>
  </mergeCells>
  <pageMargins left="0.59055118110236227" right="0.59055118110236227" top="1.1811023622047245" bottom="0.59055118110236227" header="0.31496062992125984" footer="0.31496062992125984"/>
  <pageSetup paperSize="9" scale="86" firstPageNumber="34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0"/>
  <sheetViews>
    <sheetView workbookViewId="0">
      <selection activeCell="D15" sqref="D15"/>
    </sheetView>
  </sheetViews>
  <sheetFormatPr defaultColWidth="9.140625" defaultRowHeight="15.75"/>
  <cols>
    <col min="1" max="1" width="6.5703125" style="10" customWidth="1"/>
    <col min="2" max="2" width="36.42578125" style="10" customWidth="1"/>
    <col min="3" max="3" width="16" style="10" customWidth="1"/>
    <col min="4" max="4" width="19.28515625" style="10" customWidth="1"/>
    <col min="5" max="5" width="13.7109375" style="10" customWidth="1"/>
    <col min="6" max="6" width="10.42578125" style="10" customWidth="1"/>
    <col min="7" max="7" width="7.85546875" style="10" customWidth="1"/>
    <col min="8" max="8" width="9.42578125" style="10" customWidth="1"/>
    <col min="9" max="9" width="8" style="10" customWidth="1"/>
    <col min="10" max="10" width="8.140625" style="10" customWidth="1"/>
    <col min="11" max="11" width="7.85546875" style="10" customWidth="1"/>
    <col min="12" max="12" width="8.28515625" style="10" customWidth="1"/>
    <col min="13" max="13" width="8.85546875" style="10" customWidth="1"/>
    <col min="14" max="14" width="16" style="10" customWidth="1"/>
    <col min="15" max="15" width="18.140625" style="10" hidden="1" customWidth="1"/>
    <col min="16" max="16" width="21.42578125" style="10" hidden="1" customWidth="1"/>
    <col min="17" max="17" width="9.140625" style="10" bestFit="1" customWidth="1"/>
    <col min="18" max="16384" width="9.140625" style="10"/>
  </cols>
  <sheetData>
    <row r="1" spans="1:17">
      <c r="A1" s="12" t="str">
        <f>HYPERLINK("#Оглавление!A1", "Назад в оглавление")</f>
        <v>Назад в оглавление</v>
      </c>
    </row>
    <row r="2" spans="1:17" s="13" customFormat="1" ht="18.75">
      <c r="A2" s="158" t="s">
        <v>135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4"/>
    </row>
    <row r="3" spans="1:17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6"/>
    </row>
    <row r="4" spans="1:17" ht="40.5" customHeight="1">
      <c r="A4" s="159" t="s">
        <v>19</v>
      </c>
      <c r="B4" s="159" t="s">
        <v>20</v>
      </c>
      <c r="C4" s="159" t="s">
        <v>21</v>
      </c>
      <c r="D4" s="159" t="s">
        <v>22</v>
      </c>
      <c r="E4" s="159" t="s">
        <v>23</v>
      </c>
      <c r="F4" s="159" t="s">
        <v>24</v>
      </c>
      <c r="G4" s="161"/>
      <c r="H4" s="162" t="s">
        <v>143</v>
      </c>
      <c r="I4" s="162"/>
      <c r="J4" s="162"/>
      <c r="K4" s="162"/>
      <c r="L4" s="162"/>
      <c r="M4" s="161"/>
      <c r="N4" s="159" t="s">
        <v>25</v>
      </c>
      <c r="O4" s="163" t="s">
        <v>26</v>
      </c>
      <c r="P4" s="165" t="s">
        <v>27</v>
      </c>
    </row>
    <row r="5" spans="1:17" ht="35.25" customHeight="1">
      <c r="A5" s="160"/>
      <c r="B5" s="160"/>
      <c r="C5" s="160"/>
      <c r="D5" s="160"/>
      <c r="E5" s="160"/>
      <c r="F5" s="20" t="s">
        <v>28</v>
      </c>
      <c r="G5" s="20" t="s">
        <v>29</v>
      </c>
      <c r="H5" s="21">
        <v>2025</v>
      </c>
      <c r="I5" s="21">
        <v>2026</v>
      </c>
      <c r="J5" s="21">
        <v>2027</v>
      </c>
      <c r="K5" s="21">
        <v>2028</v>
      </c>
      <c r="L5" s="21">
        <v>2029</v>
      </c>
      <c r="M5" s="21">
        <v>2030</v>
      </c>
      <c r="N5" s="160"/>
      <c r="O5" s="164"/>
      <c r="P5" s="166"/>
    </row>
    <row r="6" spans="1:17" ht="27" customHeight="1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14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18">
        <v>16</v>
      </c>
      <c r="P6" s="19">
        <v>17</v>
      </c>
    </row>
    <row r="7" spans="1:17" ht="29.25" customHeight="1">
      <c r="A7" s="17" t="s">
        <v>12</v>
      </c>
      <c r="B7" s="155" t="s">
        <v>2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7"/>
      <c r="O7" s="22"/>
      <c r="P7" s="23"/>
    </row>
    <row r="8" spans="1:17" ht="194.25" customHeight="1">
      <c r="A8" s="24" t="s">
        <v>30</v>
      </c>
      <c r="B8" s="25" t="s">
        <v>210</v>
      </c>
      <c r="C8" s="26" t="s">
        <v>31</v>
      </c>
      <c r="D8" s="23" t="s">
        <v>32</v>
      </c>
      <c r="E8" s="27" t="s">
        <v>33</v>
      </c>
      <c r="F8" s="28">
        <v>1.5152000000000001</v>
      </c>
      <c r="G8" s="26">
        <v>2024</v>
      </c>
      <c r="H8" s="28">
        <v>1.5152000000000001</v>
      </c>
      <c r="I8" s="28">
        <v>1.5152000000000001</v>
      </c>
      <c r="J8" s="28">
        <v>1.5152000000000001</v>
      </c>
      <c r="K8" s="28">
        <v>1.5152000000000001</v>
      </c>
      <c r="L8" s="28">
        <v>1.5152000000000001</v>
      </c>
      <c r="M8" s="28">
        <v>1.5152000000000001</v>
      </c>
      <c r="N8" s="23" t="s">
        <v>34</v>
      </c>
      <c r="O8" s="22" t="s">
        <v>35</v>
      </c>
      <c r="P8" s="23" t="s">
        <v>36</v>
      </c>
    </row>
    <row r="10" spans="1:17">
      <c r="A10" s="16"/>
    </row>
  </sheetData>
  <mergeCells count="12">
    <mergeCell ref="B7:N7"/>
    <mergeCell ref="A2:P2"/>
    <mergeCell ref="A4:A5"/>
    <mergeCell ref="B4:B5"/>
    <mergeCell ref="C4:C5"/>
    <mergeCell ref="D4:D5"/>
    <mergeCell ref="E4:E5"/>
    <mergeCell ref="F4:G4"/>
    <mergeCell ref="H4:M4"/>
    <mergeCell ref="N4:N5"/>
    <mergeCell ref="O4:O5"/>
    <mergeCell ref="P4:P5"/>
  </mergeCells>
  <pageMargins left="0.39370078740157483" right="0.39370078740157483" top="1.1811023622047245" bottom="0.59055118110236227" header="0.31496062992125984" footer="0.31496062992125984"/>
  <pageSetup paperSize="9" scale="75" firstPageNumber="35" orientation="landscape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9"/>
  <sheetViews>
    <sheetView view="pageBreakPreview" zoomScale="60" workbookViewId="0">
      <selection activeCell="K33" sqref="K33"/>
    </sheetView>
  </sheetViews>
  <sheetFormatPr defaultColWidth="9.140625" defaultRowHeight="15"/>
  <cols>
    <col min="1" max="1" width="5.42578125" style="29" customWidth="1"/>
    <col min="2" max="2" width="36.42578125" style="29" customWidth="1"/>
    <col min="3" max="3" width="14.140625" style="29" customWidth="1"/>
    <col min="4" max="4" width="12.85546875" style="29" customWidth="1"/>
    <col min="5" max="5" width="9.85546875" style="29" customWidth="1"/>
    <col min="6" max="6" width="11.42578125" style="29" customWidth="1"/>
    <col min="7" max="7" width="9.42578125" style="29" customWidth="1"/>
    <col min="8" max="8" width="10.140625" style="29" customWidth="1"/>
    <col min="9" max="9" width="8.5703125" style="29" customWidth="1"/>
    <col min="10" max="10" width="9.7109375" style="29" customWidth="1"/>
    <col min="11" max="11" width="9.140625" style="29" customWidth="1"/>
    <col min="12" max="12" width="8.5703125" style="29" customWidth="1"/>
    <col min="13" max="13" width="10.5703125" style="29" customWidth="1"/>
    <col min="14" max="14" width="9" style="29" customWidth="1"/>
    <col min="15" max="15" width="10" style="30" customWidth="1"/>
    <col min="16" max="16" width="12.140625" style="29" customWidth="1"/>
    <col min="17" max="17" width="9.140625" style="29" bestFit="1" customWidth="1"/>
    <col min="18" max="16384" width="9.140625" style="29"/>
  </cols>
  <sheetData>
    <row r="1" spans="1:16" ht="15.75">
      <c r="A1" s="31" t="str">
        <f>HYPERLINK("#Оглавление!A1", "Назад в оглавление")</f>
        <v>Назад в оглавление</v>
      </c>
      <c r="B1" s="11"/>
      <c r="C1" s="11"/>
      <c r="D1" s="11"/>
    </row>
    <row r="2" spans="1:16" s="32" customFormat="1" ht="33.75" customHeight="1">
      <c r="A2" s="170" t="s">
        <v>136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</row>
    <row r="3" spans="1:16" s="33" customFormat="1" ht="33.75" customHeight="1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6" s="33" customFormat="1" ht="27" customHeight="1">
      <c r="A4" s="171" t="s">
        <v>37</v>
      </c>
      <c r="B4" s="171" t="s">
        <v>20</v>
      </c>
      <c r="C4" s="171" t="s">
        <v>21</v>
      </c>
      <c r="D4" s="171" t="s">
        <v>23</v>
      </c>
      <c r="E4" s="173" t="s">
        <v>38</v>
      </c>
      <c r="F4" s="174"/>
      <c r="G4" s="174"/>
      <c r="H4" s="174"/>
      <c r="I4" s="174"/>
      <c r="J4" s="174"/>
      <c r="K4" s="174"/>
      <c r="L4" s="174"/>
      <c r="M4" s="174"/>
      <c r="N4" s="174"/>
      <c r="O4" s="175"/>
      <c r="P4" s="171" t="s">
        <v>39</v>
      </c>
    </row>
    <row r="5" spans="1:16" s="33" customFormat="1" ht="52.5" customHeight="1">
      <c r="A5" s="172"/>
      <c r="B5" s="172"/>
      <c r="C5" s="172"/>
      <c r="D5" s="172"/>
      <c r="E5" s="136" t="s">
        <v>118</v>
      </c>
      <c r="F5" s="136" t="s">
        <v>119</v>
      </c>
      <c r="G5" s="136" t="s">
        <v>40</v>
      </c>
      <c r="H5" s="136" t="s">
        <v>120</v>
      </c>
      <c r="I5" s="136" t="s">
        <v>41</v>
      </c>
      <c r="J5" s="136" t="s">
        <v>42</v>
      </c>
      <c r="K5" s="136" t="s">
        <v>43</v>
      </c>
      <c r="L5" s="136" t="s">
        <v>121</v>
      </c>
      <c r="M5" s="136" t="s">
        <v>122</v>
      </c>
      <c r="N5" s="136" t="s">
        <v>123</v>
      </c>
      <c r="O5" s="136" t="s">
        <v>124</v>
      </c>
      <c r="P5" s="172"/>
    </row>
    <row r="6" spans="1:16" s="33" customFormat="1" ht="33" customHeight="1">
      <c r="A6" s="20">
        <v>1</v>
      </c>
      <c r="B6" s="20">
        <v>2</v>
      </c>
      <c r="C6" s="20">
        <v>3</v>
      </c>
      <c r="D6" s="20">
        <v>4</v>
      </c>
      <c r="E6" s="20">
        <v>5</v>
      </c>
      <c r="F6" s="20">
        <v>6</v>
      </c>
      <c r="G6" s="20">
        <v>7</v>
      </c>
      <c r="H6" s="20">
        <v>8</v>
      </c>
      <c r="I6" s="20">
        <v>9</v>
      </c>
      <c r="J6" s="20">
        <v>10</v>
      </c>
      <c r="K6" s="20">
        <v>11</v>
      </c>
      <c r="L6" s="20">
        <v>12</v>
      </c>
      <c r="M6" s="20">
        <v>13</v>
      </c>
      <c r="N6" s="20">
        <v>14</v>
      </c>
      <c r="O6" s="20">
        <v>15</v>
      </c>
      <c r="P6" s="20">
        <v>16</v>
      </c>
    </row>
    <row r="7" spans="1:16" s="33" customFormat="1" ht="54.75" customHeight="1">
      <c r="A7" s="20" t="s">
        <v>12</v>
      </c>
      <c r="B7" s="167" t="s">
        <v>2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9"/>
    </row>
    <row r="8" spans="1:16" s="33" customFormat="1" ht="105" hidden="1">
      <c r="A8" s="36" t="s">
        <v>44</v>
      </c>
      <c r="B8" s="37" t="s">
        <v>45</v>
      </c>
      <c r="C8" s="38" t="s">
        <v>46</v>
      </c>
      <c r="D8" s="38" t="s">
        <v>33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40"/>
    </row>
    <row r="9" spans="1:16" s="33" customFormat="1" ht="201" customHeight="1">
      <c r="A9" s="36" t="s">
        <v>44</v>
      </c>
      <c r="B9" s="41" t="s">
        <v>210</v>
      </c>
      <c r="C9" s="26" t="s">
        <v>31</v>
      </c>
      <c r="D9" s="27" t="s">
        <v>33</v>
      </c>
      <c r="E9" s="39" t="s">
        <v>36</v>
      </c>
      <c r="F9" s="39">
        <v>1.5152000000000001</v>
      </c>
      <c r="G9" s="39">
        <v>1.5152000000000001</v>
      </c>
      <c r="H9" s="39">
        <v>1.5152000000000001</v>
      </c>
      <c r="I9" s="39">
        <v>1.5152000000000001</v>
      </c>
      <c r="J9" s="39">
        <v>1.5152000000000001</v>
      </c>
      <c r="K9" s="39">
        <v>1.5152000000000001</v>
      </c>
      <c r="L9" s="39">
        <v>1.5152000000000001</v>
      </c>
      <c r="M9" s="39">
        <v>1.5152000000000001</v>
      </c>
      <c r="N9" s="39">
        <v>1.5152000000000001</v>
      </c>
      <c r="O9" s="39">
        <v>1.5152000000000001</v>
      </c>
      <c r="P9" s="39">
        <v>1.5152000000000001</v>
      </c>
    </row>
  </sheetData>
  <mergeCells count="8">
    <mergeCell ref="B7:P7"/>
    <mergeCell ref="A2:P2"/>
    <mergeCell ref="A4:A5"/>
    <mergeCell ref="B4:B5"/>
    <mergeCell ref="C4:C5"/>
    <mergeCell ref="D4:D5"/>
    <mergeCell ref="E4:O4"/>
    <mergeCell ref="P4:P5"/>
  </mergeCells>
  <pageMargins left="0.39370078740157483" right="0.39370078740157483" top="1.1811023622047245" bottom="0.59055118110236227" header="0.31496062992125984" footer="0.31496062992125984"/>
  <pageSetup paperSize="9" scale="74" firstPageNumber="36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7"/>
  <sheetViews>
    <sheetView workbookViewId="0">
      <selection activeCell="B7" sqref="B7:P7"/>
    </sheetView>
  </sheetViews>
  <sheetFormatPr defaultColWidth="9.140625" defaultRowHeight="15"/>
  <cols>
    <col min="1" max="1" width="6" style="29" customWidth="1"/>
    <col min="2" max="2" width="41.85546875" style="29" customWidth="1"/>
    <col min="3" max="3" width="20.28515625" style="29" customWidth="1"/>
    <col min="4" max="4" width="11.7109375" style="29" customWidth="1"/>
    <col min="5" max="5" width="10.5703125" style="29" customWidth="1"/>
    <col min="6" max="6" width="7.28515625" style="29" customWidth="1"/>
    <col min="7" max="12" width="9.7109375" style="29" customWidth="1"/>
    <col min="13" max="13" width="14.85546875" style="29" customWidth="1"/>
    <col min="14" max="14" width="13.85546875" style="29" customWidth="1"/>
    <col min="15" max="15" width="16.5703125" style="29" customWidth="1"/>
    <col min="16" max="16" width="28.5703125" style="29" customWidth="1"/>
    <col min="17" max="17" width="10" style="30" customWidth="1"/>
    <col min="18" max="18" width="26.7109375" style="29" customWidth="1"/>
    <col min="19" max="19" width="9.140625" style="29" bestFit="1" customWidth="1"/>
    <col min="20" max="16384" width="9.140625" style="29"/>
  </cols>
  <sheetData>
    <row r="1" spans="1:19" s="32" customFormat="1" ht="26.25" customHeight="1">
      <c r="A1" s="170" t="s">
        <v>137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42"/>
      <c r="R1" s="43"/>
    </row>
    <row r="2" spans="1:19" s="33" customFormat="1" ht="17.2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5"/>
      <c r="R2" s="46"/>
    </row>
    <row r="3" spans="1:19" s="47" customFormat="1" ht="51" customHeight="1">
      <c r="A3" s="171" t="s">
        <v>37</v>
      </c>
      <c r="B3" s="171" t="s">
        <v>47</v>
      </c>
      <c r="C3" s="171" t="s">
        <v>48</v>
      </c>
      <c r="D3" s="171" t="s">
        <v>23</v>
      </c>
      <c r="E3" s="171" t="s">
        <v>24</v>
      </c>
      <c r="F3" s="182"/>
      <c r="G3" s="183" t="s">
        <v>125</v>
      </c>
      <c r="H3" s="183"/>
      <c r="I3" s="183"/>
      <c r="J3" s="183"/>
      <c r="K3" s="183"/>
      <c r="L3" s="184"/>
      <c r="M3" s="171" t="s">
        <v>49</v>
      </c>
      <c r="N3" s="185" t="s">
        <v>50</v>
      </c>
      <c r="O3" s="185" t="s">
        <v>144</v>
      </c>
      <c r="P3" s="171" t="s">
        <v>51</v>
      </c>
      <c r="R3" s="45"/>
    </row>
    <row r="4" spans="1:19" s="47" customFormat="1" ht="84" customHeight="1">
      <c r="A4" s="172"/>
      <c r="B4" s="172"/>
      <c r="C4" s="172"/>
      <c r="D4" s="172"/>
      <c r="E4" s="20" t="s">
        <v>28</v>
      </c>
      <c r="F4" s="20" t="s">
        <v>29</v>
      </c>
      <c r="G4" s="35">
        <v>2025</v>
      </c>
      <c r="H4" s="35">
        <v>2026</v>
      </c>
      <c r="I4" s="35">
        <v>2027</v>
      </c>
      <c r="J4" s="35">
        <v>2028</v>
      </c>
      <c r="K4" s="35">
        <v>2029</v>
      </c>
      <c r="L4" s="35">
        <v>2030</v>
      </c>
      <c r="M4" s="172"/>
      <c r="N4" s="172"/>
      <c r="O4" s="172"/>
      <c r="P4" s="172"/>
      <c r="R4" s="45"/>
    </row>
    <row r="5" spans="1:19" s="47" customFormat="1" ht="28.5" customHeight="1">
      <c r="A5" s="48" t="s">
        <v>12</v>
      </c>
      <c r="B5" s="176" t="s">
        <v>2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8"/>
      <c r="R5" s="45"/>
      <c r="S5" s="47" t="s">
        <v>18</v>
      </c>
    </row>
    <row r="6" spans="1:19" s="47" customFormat="1" ht="183.75" customHeight="1">
      <c r="A6" s="50" t="s">
        <v>44</v>
      </c>
      <c r="B6" s="37" t="s">
        <v>52</v>
      </c>
      <c r="C6" s="27" t="s">
        <v>53</v>
      </c>
      <c r="D6" s="51" t="s">
        <v>54</v>
      </c>
      <c r="E6" s="52">
        <v>0</v>
      </c>
      <c r="F6" s="52">
        <v>2023</v>
      </c>
      <c r="G6" s="53">
        <v>0</v>
      </c>
      <c r="H6" s="53">
        <v>0</v>
      </c>
      <c r="I6" s="53">
        <v>0</v>
      </c>
      <c r="J6" s="53">
        <v>1</v>
      </c>
      <c r="K6" s="53">
        <v>1</v>
      </c>
      <c r="L6" s="53">
        <v>2</v>
      </c>
      <c r="M6" s="51" t="s">
        <v>55</v>
      </c>
      <c r="N6" s="26" t="s">
        <v>31</v>
      </c>
      <c r="O6" s="27" t="s">
        <v>35</v>
      </c>
      <c r="P6" s="54" t="s">
        <v>211</v>
      </c>
      <c r="R6" s="45"/>
    </row>
    <row r="7" spans="1:19" s="47" customFormat="1" ht="25.5" customHeight="1">
      <c r="A7" s="50" t="s">
        <v>56</v>
      </c>
      <c r="B7" s="179" t="s">
        <v>57</v>
      </c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180"/>
      <c r="N7" s="180"/>
      <c r="O7" s="180"/>
      <c r="P7" s="181"/>
      <c r="R7" s="45"/>
    </row>
    <row r="8" spans="1:19" s="47" customFormat="1" ht="219.75" customHeight="1">
      <c r="A8" s="50" t="s">
        <v>58</v>
      </c>
      <c r="B8" s="37" t="s">
        <v>145</v>
      </c>
      <c r="C8" s="27" t="s">
        <v>53</v>
      </c>
      <c r="D8" s="51" t="s">
        <v>54</v>
      </c>
      <c r="E8" s="52">
        <v>100</v>
      </c>
      <c r="F8" s="52">
        <v>2017</v>
      </c>
      <c r="G8" s="53">
        <v>398</v>
      </c>
      <c r="H8" s="53">
        <v>398</v>
      </c>
      <c r="I8" s="53">
        <v>418</v>
      </c>
      <c r="J8" s="53">
        <v>418</v>
      </c>
      <c r="K8" s="53">
        <v>440</v>
      </c>
      <c r="L8" s="53">
        <v>440</v>
      </c>
      <c r="M8" s="51" t="s">
        <v>55</v>
      </c>
      <c r="N8" s="26" t="s">
        <v>31</v>
      </c>
      <c r="O8" s="27" t="s">
        <v>35</v>
      </c>
      <c r="P8" s="54" t="s">
        <v>211</v>
      </c>
      <c r="R8" s="45"/>
    </row>
    <row r="9" spans="1:19" s="47" customFormat="1" ht="27.75" customHeight="1">
      <c r="A9" s="55" t="s">
        <v>59</v>
      </c>
      <c r="B9" s="179" t="s">
        <v>60</v>
      </c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1"/>
      <c r="R9" s="45"/>
    </row>
    <row r="10" spans="1:19" s="33" customFormat="1" ht="191.25" customHeight="1">
      <c r="A10" s="50" t="s">
        <v>61</v>
      </c>
      <c r="B10" s="37" t="s">
        <v>146</v>
      </c>
      <c r="C10" s="27" t="s">
        <v>53</v>
      </c>
      <c r="D10" s="51" t="s">
        <v>62</v>
      </c>
      <c r="E10" s="52">
        <v>1</v>
      </c>
      <c r="F10" s="52">
        <v>2024</v>
      </c>
      <c r="G10" s="53">
        <v>1</v>
      </c>
      <c r="H10" s="53">
        <v>1</v>
      </c>
      <c r="I10" s="53">
        <v>1</v>
      </c>
      <c r="J10" s="53">
        <v>1</v>
      </c>
      <c r="K10" s="53">
        <v>1</v>
      </c>
      <c r="L10" s="53">
        <v>1</v>
      </c>
      <c r="M10" s="51" t="s">
        <v>55</v>
      </c>
      <c r="N10" s="26" t="s">
        <v>31</v>
      </c>
      <c r="O10" s="27" t="s">
        <v>35</v>
      </c>
      <c r="P10" s="54" t="s">
        <v>211</v>
      </c>
      <c r="Q10" s="56"/>
      <c r="R10" s="46"/>
    </row>
    <row r="11" spans="1:19" s="33" customFormat="1" ht="63" customHeight="1">
      <c r="A11" s="50" t="s">
        <v>63</v>
      </c>
      <c r="B11" s="179" t="s">
        <v>147</v>
      </c>
      <c r="C11" s="180"/>
      <c r="D11" s="180"/>
      <c r="E11" s="180"/>
      <c r="F11" s="180"/>
      <c r="G11" s="180"/>
      <c r="H11" s="180"/>
      <c r="I11" s="180"/>
      <c r="J11" s="180"/>
      <c r="K11" s="180"/>
      <c r="L11" s="180"/>
      <c r="M11" s="180"/>
      <c r="N11" s="180"/>
      <c r="O11" s="180"/>
      <c r="P11" s="181"/>
      <c r="Q11" s="56"/>
      <c r="R11" s="46"/>
    </row>
    <row r="12" spans="1:19" s="33" customFormat="1" ht="15.7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46"/>
    </row>
    <row r="13" spans="1:19" s="33" customFormat="1" ht="15.7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46"/>
    </row>
    <row r="14" spans="1:19" s="33" customFormat="1" ht="15.7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46"/>
    </row>
    <row r="15" spans="1:19" s="33" customFormat="1" ht="15.7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46"/>
    </row>
    <row r="16" spans="1:19" s="33" customFormat="1" ht="15.7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46"/>
    </row>
    <row r="17" spans="1:18" s="33" customFormat="1" ht="15.7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46"/>
    </row>
  </sheetData>
  <mergeCells count="15">
    <mergeCell ref="B5:P5"/>
    <mergeCell ref="B7:P7"/>
    <mergeCell ref="B9:P9"/>
    <mergeCell ref="B11:P11"/>
    <mergeCell ref="A1:P1"/>
    <mergeCell ref="A3:A4"/>
    <mergeCell ref="B3:B4"/>
    <mergeCell ref="C3:C4"/>
    <mergeCell ref="D3:D4"/>
    <mergeCell ref="E3:F3"/>
    <mergeCell ref="G3:L3"/>
    <mergeCell ref="M3:M4"/>
    <mergeCell ref="N3:N4"/>
    <mergeCell ref="O3:O4"/>
    <mergeCell ref="P3:P4"/>
  </mergeCells>
  <pageMargins left="0.59055118110236227" right="0.59055118110236227" top="0.59055118110236227" bottom="0.39370078740157483" header="0.31496062992125984" footer="0.31496062992125984"/>
  <pageSetup paperSize="9" scale="58" firstPageNumber="37" fitToHeight="7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2"/>
  <sheetViews>
    <sheetView workbookViewId="0">
      <selection activeCell="Q32" sqref="Q32"/>
    </sheetView>
  </sheetViews>
  <sheetFormatPr defaultColWidth="9.140625" defaultRowHeight="15"/>
  <cols>
    <col min="1" max="1" width="7.85546875" style="57" customWidth="1"/>
    <col min="2" max="2" width="41.42578125" style="57" hidden="1" customWidth="1"/>
    <col min="3" max="3" width="62" style="57" customWidth="1"/>
    <col min="4" max="4" width="7.140625" style="57" customWidth="1"/>
    <col min="5" max="5" width="10.85546875" style="57" customWidth="1"/>
    <col min="6" max="6" width="18.7109375" style="57" customWidth="1"/>
    <col min="7" max="7" width="7.42578125" style="57" customWidth="1"/>
    <col min="8" max="8" width="13.42578125" style="57" hidden="1" customWidth="1"/>
    <col min="9" max="12" width="13.42578125" style="57" customWidth="1"/>
    <col min="13" max="13" width="11.42578125" style="57" customWidth="1"/>
    <col min="14" max="14" width="14.28515625" style="57" customWidth="1"/>
    <col min="15" max="15" width="13.7109375" style="57" customWidth="1"/>
    <col min="16" max="16" width="17.85546875" style="57" customWidth="1"/>
    <col min="17" max="17" width="27" style="57" customWidth="1"/>
    <col min="18" max="18" width="7.7109375" style="58" customWidth="1"/>
    <col min="19" max="19" width="26.7109375" style="57" customWidth="1"/>
    <col min="20" max="16384" width="9.140625" style="57"/>
  </cols>
  <sheetData>
    <row r="1" spans="1:19" s="59" customFormat="1" ht="18.75">
      <c r="A1" s="186" t="s">
        <v>138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60"/>
      <c r="Q1" s="60"/>
      <c r="R1" s="61"/>
      <c r="S1" s="62"/>
    </row>
    <row r="2" spans="1:19" s="63" customFormat="1" ht="15.7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5"/>
      <c r="P2" s="65"/>
      <c r="Q2" s="65"/>
      <c r="R2" s="66"/>
      <c r="S2" s="67"/>
    </row>
    <row r="3" spans="1:19" ht="24.75" customHeight="1">
      <c r="A3" s="187" t="s">
        <v>37</v>
      </c>
      <c r="B3" s="187" t="s">
        <v>64</v>
      </c>
      <c r="C3" s="187" t="s">
        <v>64</v>
      </c>
      <c r="D3" s="188" t="s">
        <v>65</v>
      </c>
      <c r="E3" s="188"/>
      <c r="F3" s="188"/>
      <c r="G3" s="188"/>
      <c r="H3" s="187" t="s">
        <v>66</v>
      </c>
      <c r="I3" s="187"/>
      <c r="J3" s="187"/>
      <c r="K3" s="187"/>
      <c r="L3" s="187"/>
      <c r="M3" s="187"/>
      <c r="N3" s="187"/>
      <c r="O3" s="187" t="s">
        <v>67</v>
      </c>
    </row>
    <row r="4" spans="1:19" ht="23.25" customHeight="1">
      <c r="A4" s="187"/>
      <c r="B4" s="187"/>
      <c r="C4" s="187"/>
      <c r="D4" s="188" t="s">
        <v>68</v>
      </c>
      <c r="E4" s="188"/>
      <c r="F4" s="188"/>
      <c r="G4" s="188"/>
      <c r="H4" s="68" t="s">
        <v>69</v>
      </c>
      <c r="I4" s="68" t="s">
        <v>70</v>
      </c>
      <c r="J4" s="68" t="s">
        <v>71</v>
      </c>
      <c r="K4" s="68" t="s">
        <v>72</v>
      </c>
      <c r="L4" s="68" t="s">
        <v>73</v>
      </c>
      <c r="M4" s="68" t="s">
        <v>74</v>
      </c>
      <c r="N4" s="68" t="s">
        <v>75</v>
      </c>
      <c r="O4" s="187"/>
    </row>
    <row r="5" spans="1:19" ht="15.75">
      <c r="A5" s="68">
        <v>1</v>
      </c>
      <c r="B5" s="68">
        <v>2</v>
      </c>
      <c r="C5" s="68">
        <v>2</v>
      </c>
      <c r="D5" s="68">
        <v>3</v>
      </c>
      <c r="E5" s="68">
        <v>4</v>
      </c>
      <c r="F5" s="68">
        <v>5</v>
      </c>
      <c r="G5" s="68">
        <v>6</v>
      </c>
      <c r="H5" s="68">
        <v>7</v>
      </c>
      <c r="I5" s="68">
        <v>7</v>
      </c>
      <c r="J5" s="68">
        <v>8</v>
      </c>
      <c r="K5" s="68">
        <v>9</v>
      </c>
      <c r="L5" s="68">
        <v>10</v>
      </c>
      <c r="M5" s="68">
        <v>11</v>
      </c>
      <c r="N5" s="68">
        <v>12</v>
      </c>
      <c r="O5" s="68">
        <v>13</v>
      </c>
    </row>
    <row r="6" spans="1:19" ht="27" customHeight="1">
      <c r="A6" s="68" t="s">
        <v>12</v>
      </c>
      <c r="B6" s="189" t="s">
        <v>76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69"/>
    </row>
    <row r="7" spans="1:19" ht="27" hidden="1" customHeight="1">
      <c r="A7" s="70" t="s">
        <v>44</v>
      </c>
      <c r="B7" s="190" t="s">
        <v>77</v>
      </c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</row>
    <row r="8" spans="1:19" ht="15.75" hidden="1" customHeight="1">
      <c r="A8" s="71"/>
      <c r="B8" s="191" t="s">
        <v>77</v>
      </c>
      <c r="C8" s="72" t="s">
        <v>78</v>
      </c>
      <c r="D8" s="72"/>
      <c r="E8" s="72"/>
      <c r="F8" s="72"/>
      <c r="G8" s="72"/>
      <c r="H8" s="73"/>
      <c r="I8" s="73"/>
      <c r="J8" s="70"/>
      <c r="K8" s="70"/>
      <c r="L8" s="70"/>
      <c r="M8" s="70"/>
      <c r="N8" s="70"/>
      <c r="O8" s="74"/>
    </row>
    <row r="9" spans="1:19" ht="31.5" hidden="1">
      <c r="A9" s="71"/>
      <c r="B9" s="191"/>
      <c r="C9" s="72" t="s">
        <v>79</v>
      </c>
      <c r="D9" s="75"/>
      <c r="E9" s="75"/>
      <c r="F9" s="75"/>
      <c r="G9" s="75"/>
      <c r="H9" s="76"/>
      <c r="I9" s="76"/>
      <c r="J9" s="76"/>
      <c r="K9" s="76"/>
      <c r="L9" s="76"/>
      <c r="M9" s="76"/>
      <c r="N9" s="76"/>
      <c r="O9" s="77"/>
    </row>
    <row r="10" spans="1:19" ht="31.5" hidden="1">
      <c r="A10" s="71"/>
      <c r="B10" s="191"/>
      <c r="C10" s="72" t="s">
        <v>80</v>
      </c>
      <c r="D10" s="72"/>
      <c r="E10" s="72"/>
      <c r="F10" s="72"/>
      <c r="G10" s="72"/>
      <c r="H10" s="70"/>
      <c r="I10" s="70"/>
      <c r="J10" s="70"/>
      <c r="K10" s="70"/>
      <c r="L10" s="70"/>
      <c r="M10" s="70"/>
      <c r="N10" s="70"/>
      <c r="O10" s="74"/>
    </row>
    <row r="11" spans="1:19" ht="15.75" hidden="1">
      <c r="A11" s="71"/>
      <c r="B11" s="191"/>
      <c r="C11" s="78" t="s">
        <v>81</v>
      </c>
      <c r="D11" s="72"/>
      <c r="E11" s="72"/>
      <c r="F11" s="72"/>
      <c r="G11" s="72"/>
      <c r="H11" s="70"/>
      <c r="I11" s="70"/>
      <c r="J11" s="70"/>
      <c r="K11" s="70"/>
      <c r="L11" s="70"/>
      <c r="M11" s="70"/>
      <c r="N11" s="70"/>
      <c r="O11" s="74"/>
    </row>
    <row r="12" spans="1:19" ht="63" hidden="1">
      <c r="A12" s="71"/>
      <c r="B12" s="79"/>
      <c r="C12" s="72" t="s">
        <v>82</v>
      </c>
      <c r="D12" s="72"/>
      <c r="E12" s="72"/>
      <c r="F12" s="72"/>
      <c r="G12" s="72"/>
      <c r="H12" s="70"/>
      <c r="I12" s="70"/>
      <c r="J12" s="70"/>
      <c r="K12" s="70"/>
      <c r="L12" s="70"/>
      <c r="M12" s="70"/>
      <c r="N12" s="70"/>
      <c r="O12" s="74"/>
    </row>
    <row r="13" spans="1:19" ht="47.25" hidden="1">
      <c r="A13" s="71"/>
      <c r="B13" s="79"/>
      <c r="C13" s="72" t="s">
        <v>83</v>
      </c>
      <c r="D13" s="72"/>
      <c r="E13" s="72"/>
      <c r="F13" s="72"/>
      <c r="G13" s="72"/>
      <c r="H13" s="70"/>
      <c r="I13" s="70"/>
      <c r="J13" s="70"/>
      <c r="K13" s="70"/>
      <c r="L13" s="70"/>
      <c r="M13" s="70"/>
      <c r="N13" s="70"/>
      <c r="O13" s="74"/>
    </row>
    <row r="14" spans="1:19" ht="31.5" hidden="1">
      <c r="A14" s="71"/>
      <c r="B14" s="79"/>
      <c r="C14" s="72" t="s">
        <v>84</v>
      </c>
      <c r="D14" s="72"/>
      <c r="E14" s="72"/>
      <c r="F14" s="72"/>
      <c r="G14" s="72"/>
      <c r="H14" s="70"/>
      <c r="I14" s="70"/>
      <c r="J14" s="70"/>
      <c r="K14" s="70"/>
      <c r="L14" s="70"/>
      <c r="M14" s="70"/>
      <c r="N14" s="70"/>
      <c r="O14" s="74"/>
    </row>
    <row r="15" spans="1:19" ht="15.75" hidden="1">
      <c r="A15" s="71"/>
      <c r="B15" s="79"/>
      <c r="C15" s="72" t="s">
        <v>85</v>
      </c>
      <c r="D15" s="72"/>
      <c r="E15" s="72"/>
      <c r="F15" s="72"/>
      <c r="G15" s="72"/>
      <c r="H15" s="70"/>
      <c r="I15" s="70"/>
      <c r="J15" s="70"/>
      <c r="K15" s="70"/>
      <c r="L15" s="70"/>
      <c r="M15" s="70"/>
      <c r="N15" s="70"/>
      <c r="O15" s="74"/>
    </row>
    <row r="16" spans="1:19" ht="45" hidden="1" customHeight="1">
      <c r="A16" s="70" t="s">
        <v>86</v>
      </c>
      <c r="B16" s="190" t="s">
        <v>87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</row>
    <row r="17" spans="1:16" ht="15.75" hidden="1" customHeight="1">
      <c r="A17" s="71"/>
      <c r="B17" s="191" t="s">
        <v>87</v>
      </c>
      <c r="C17" s="72" t="s">
        <v>78</v>
      </c>
      <c r="D17" s="72"/>
      <c r="E17" s="72"/>
      <c r="F17" s="72"/>
      <c r="G17" s="72"/>
      <c r="H17" s="73"/>
      <c r="I17" s="73"/>
      <c r="J17" s="70"/>
      <c r="K17" s="70"/>
      <c r="L17" s="70"/>
      <c r="M17" s="70"/>
      <c r="N17" s="70"/>
      <c r="O17" s="74"/>
    </row>
    <row r="18" spans="1:16" ht="31.5" hidden="1">
      <c r="A18" s="71"/>
      <c r="B18" s="191"/>
      <c r="C18" s="72" t="s">
        <v>79</v>
      </c>
      <c r="D18" s="72"/>
      <c r="E18" s="72"/>
      <c r="F18" s="72"/>
      <c r="G18" s="72"/>
      <c r="H18" s="73"/>
      <c r="I18" s="73"/>
      <c r="J18" s="70"/>
      <c r="K18" s="70"/>
      <c r="L18" s="70"/>
      <c r="M18" s="70"/>
      <c r="N18" s="70"/>
      <c r="O18" s="74"/>
    </row>
    <row r="19" spans="1:16" ht="31.5" hidden="1">
      <c r="A19" s="71"/>
      <c r="B19" s="191"/>
      <c r="C19" s="72" t="s">
        <v>80</v>
      </c>
      <c r="D19" s="72"/>
      <c r="E19" s="72"/>
      <c r="F19" s="72"/>
      <c r="G19" s="72"/>
      <c r="H19" s="70"/>
      <c r="I19" s="70"/>
      <c r="J19" s="70"/>
      <c r="K19" s="70"/>
      <c r="L19" s="70"/>
      <c r="M19" s="70"/>
      <c r="N19" s="70"/>
      <c r="O19" s="74"/>
    </row>
    <row r="20" spans="1:16" ht="15.75" hidden="1">
      <c r="A20" s="71"/>
      <c r="B20" s="191"/>
      <c r="C20" s="78" t="s">
        <v>81</v>
      </c>
      <c r="D20" s="72"/>
      <c r="E20" s="72"/>
      <c r="F20" s="72"/>
      <c r="G20" s="72"/>
      <c r="H20" s="70"/>
      <c r="I20" s="70"/>
      <c r="J20" s="70"/>
      <c r="K20" s="70"/>
      <c r="L20" s="70"/>
      <c r="M20" s="70"/>
      <c r="N20" s="70"/>
      <c r="O20" s="74"/>
    </row>
    <row r="21" spans="1:16" ht="63" hidden="1">
      <c r="A21" s="71"/>
      <c r="B21" s="191"/>
      <c r="C21" s="72" t="s">
        <v>82</v>
      </c>
      <c r="D21" s="72"/>
      <c r="E21" s="72"/>
      <c r="F21" s="72"/>
      <c r="G21" s="72"/>
      <c r="H21" s="70"/>
      <c r="I21" s="70"/>
      <c r="J21" s="70"/>
      <c r="K21" s="70"/>
      <c r="L21" s="70"/>
      <c r="M21" s="70"/>
      <c r="N21" s="70"/>
      <c r="O21" s="74"/>
    </row>
    <row r="22" spans="1:16" ht="54" hidden="1" customHeight="1">
      <c r="A22" s="71"/>
      <c r="B22" s="191"/>
      <c r="C22" s="72" t="s">
        <v>83</v>
      </c>
      <c r="D22" s="72"/>
      <c r="E22" s="72"/>
      <c r="F22" s="72"/>
      <c r="G22" s="72"/>
      <c r="H22" s="70"/>
      <c r="I22" s="70"/>
      <c r="J22" s="70"/>
      <c r="K22" s="70"/>
      <c r="L22" s="70"/>
      <c r="M22" s="70"/>
      <c r="N22" s="70"/>
      <c r="O22" s="74"/>
    </row>
    <row r="23" spans="1:16" ht="31.5" hidden="1">
      <c r="A23" s="71"/>
      <c r="B23" s="191"/>
      <c r="C23" s="72" t="s">
        <v>84</v>
      </c>
      <c r="D23" s="72"/>
      <c r="E23" s="72"/>
      <c r="F23" s="72"/>
      <c r="G23" s="72"/>
      <c r="H23" s="70"/>
      <c r="I23" s="70"/>
      <c r="J23" s="70"/>
      <c r="K23" s="70"/>
      <c r="L23" s="70"/>
      <c r="M23" s="70"/>
      <c r="N23" s="70"/>
      <c r="O23" s="74"/>
    </row>
    <row r="24" spans="1:16" ht="24" hidden="1" customHeight="1">
      <c r="A24" s="71"/>
      <c r="B24" s="191"/>
      <c r="C24" s="72" t="s">
        <v>85</v>
      </c>
      <c r="D24" s="72"/>
      <c r="E24" s="72"/>
      <c r="F24" s="72"/>
      <c r="G24" s="72"/>
      <c r="H24" s="70"/>
      <c r="I24" s="70"/>
      <c r="J24" s="70"/>
      <c r="K24" s="70"/>
      <c r="L24" s="70"/>
      <c r="M24" s="70"/>
      <c r="N24" s="70"/>
      <c r="O24" s="74"/>
    </row>
    <row r="25" spans="1:16" ht="48.75" customHeight="1">
      <c r="A25" s="70" t="s">
        <v>44</v>
      </c>
      <c r="B25" s="190" t="s">
        <v>148</v>
      </c>
      <c r="C25" s="190"/>
      <c r="D25" s="190"/>
      <c r="E25" s="190"/>
      <c r="F25" s="190"/>
      <c r="G25" s="190"/>
      <c r="H25" s="190"/>
      <c r="I25" s="190"/>
      <c r="J25" s="190"/>
      <c r="K25" s="190"/>
      <c r="L25" s="190"/>
      <c r="M25" s="190"/>
      <c r="N25" s="190"/>
      <c r="O25" s="190"/>
    </row>
    <row r="26" spans="1:16" ht="30.75" hidden="1" customHeight="1">
      <c r="A26" s="193"/>
      <c r="B26" s="191" t="s">
        <v>88</v>
      </c>
      <c r="C26" s="194" t="s">
        <v>78</v>
      </c>
      <c r="D26" s="70">
        <v>828</v>
      </c>
      <c r="E26" s="70" t="s">
        <v>89</v>
      </c>
      <c r="F26" s="70" t="s">
        <v>90</v>
      </c>
      <c r="G26" s="70">
        <v>500</v>
      </c>
      <c r="H26" s="73">
        <v>34133.199999999997</v>
      </c>
      <c r="I26" s="73"/>
      <c r="J26" s="73"/>
      <c r="K26" s="73"/>
      <c r="L26" s="70"/>
      <c r="M26" s="70"/>
      <c r="N26" s="70"/>
      <c r="O26" s="73">
        <f t="shared" ref="O26:O34" si="0">SUM(H26:N26)</f>
        <v>34133.199999999997</v>
      </c>
    </row>
    <row r="27" spans="1:16" ht="45.75" customHeight="1">
      <c r="A27" s="193"/>
      <c r="B27" s="191"/>
      <c r="C27" s="194"/>
      <c r="D27" s="80">
        <v>828</v>
      </c>
      <c r="E27" s="80" t="s">
        <v>89</v>
      </c>
      <c r="F27" s="80" t="s">
        <v>91</v>
      </c>
      <c r="G27" s="80">
        <v>500</v>
      </c>
      <c r="H27" s="81"/>
      <c r="I27" s="73">
        <f>27859.1+1778.3</f>
        <v>29637.399999999998</v>
      </c>
      <c r="J27" s="73">
        <f>83843.1+11433.2</f>
        <v>95276.3</v>
      </c>
      <c r="K27" s="73">
        <f>79325.8+17413</f>
        <v>96738.8</v>
      </c>
      <c r="L27" s="70"/>
      <c r="M27" s="70"/>
      <c r="N27" s="70"/>
      <c r="O27" s="73">
        <f>I27+J27+K27</f>
        <v>221652.5</v>
      </c>
    </row>
    <row r="28" spans="1:16" ht="39" hidden="1" customHeight="1">
      <c r="A28" s="193"/>
      <c r="B28" s="191"/>
      <c r="C28" s="195" t="s">
        <v>79</v>
      </c>
      <c r="D28" s="70">
        <v>828</v>
      </c>
      <c r="E28" s="70" t="s">
        <v>89</v>
      </c>
      <c r="F28" s="70" t="s">
        <v>90</v>
      </c>
      <c r="G28" s="70">
        <v>500</v>
      </c>
      <c r="H28" s="82">
        <v>32767.8</v>
      </c>
      <c r="I28" s="82"/>
      <c r="J28" s="82"/>
      <c r="K28" s="82"/>
      <c r="L28" s="70"/>
      <c r="M28" s="70"/>
      <c r="N28" s="70"/>
      <c r="O28" s="73">
        <f t="shared" si="0"/>
        <v>32767.8</v>
      </c>
      <c r="P28" s="83">
        <f>O26-O28</f>
        <v>1365.3999999999978</v>
      </c>
    </row>
    <row r="29" spans="1:16" ht="39" customHeight="1">
      <c r="A29" s="193"/>
      <c r="B29" s="191"/>
      <c r="C29" s="195"/>
      <c r="D29" s="80">
        <v>828</v>
      </c>
      <c r="E29" s="80" t="s">
        <v>89</v>
      </c>
      <c r="F29" s="80" t="s">
        <v>91</v>
      </c>
      <c r="G29" s="80">
        <v>500</v>
      </c>
      <c r="H29" s="84"/>
      <c r="I29" s="82">
        <v>27859.1</v>
      </c>
      <c r="J29" s="82">
        <v>83843.100000000006</v>
      </c>
      <c r="K29" s="82">
        <v>79325.8</v>
      </c>
      <c r="L29" s="70"/>
      <c r="M29" s="70"/>
      <c r="N29" s="70"/>
      <c r="O29" s="73">
        <f>I29+J29+K29</f>
        <v>191028</v>
      </c>
      <c r="P29" s="83"/>
    </row>
    <row r="30" spans="1:16" ht="38.25" customHeight="1">
      <c r="A30" s="71"/>
      <c r="B30" s="191"/>
      <c r="C30" s="72" t="s">
        <v>80</v>
      </c>
      <c r="D30" s="72"/>
      <c r="E30" s="72"/>
      <c r="F30" s="72"/>
      <c r="G30" s="72"/>
      <c r="H30" s="70"/>
      <c r="I30" s="70"/>
      <c r="J30" s="70"/>
      <c r="K30" s="70"/>
      <c r="L30" s="70"/>
      <c r="M30" s="70"/>
      <c r="N30" s="70"/>
      <c r="O30" s="74"/>
    </row>
    <row r="31" spans="1:16" ht="23.25" customHeight="1">
      <c r="A31" s="71"/>
      <c r="B31" s="191"/>
      <c r="C31" s="78" t="s">
        <v>81</v>
      </c>
      <c r="D31" s="72"/>
      <c r="E31" s="72"/>
      <c r="F31" s="72"/>
      <c r="G31" s="72"/>
      <c r="H31" s="82">
        <f>H26</f>
        <v>34133.199999999997</v>
      </c>
      <c r="I31" s="82">
        <f>I27</f>
        <v>29637.399999999998</v>
      </c>
      <c r="J31" s="82">
        <f>J27</f>
        <v>95276.3</v>
      </c>
      <c r="K31" s="82">
        <f>K27</f>
        <v>96738.8</v>
      </c>
      <c r="L31" s="70"/>
      <c r="M31" s="70"/>
      <c r="N31" s="70"/>
      <c r="O31" s="73">
        <f>I31+J31+K31</f>
        <v>221652.5</v>
      </c>
    </row>
    <row r="32" spans="1:16" ht="69.75" customHeight="1">
      <c r="A32" s="71"/>
      <c r="B32" s="191"/>
      <c r="C32" s="72" t="s">
        <v>82</v>
      </c>
      <c r="D32" s="72"/>
      <c r="E32" s="72"/>
      <c r="F32" s="72"/>
      <c r="G32" s="72"/>
      <c r="H32" s="70"/>
      <c r="I32" s="70"/>
      <c r="J32" s="70"/>
      <c r="K32" s="70"/>
      <c r="L32" s="70"/>
      <c r="M32" s="76"/>
      <c r="N32" s="76"/>
      <c r="O32" s="77"/>
    </row>
    <row r="33" spans="1:15" ht="55.5" customHeight="1">
      <c r="A33" s="71"/>
      <c r="B33" s="191"/>
      <c r="C33" s="72" t="s">
        <v>83</v>
      </c>
      <c r="D33" s="72"/>
      <c r="E33" s="72"/>
      <c r="F33" s="72"/>
      <c r="G33" s="72"/>
      <c r="H33" s="70"/>
      <c r="I33" s="70"/>
      <c r="J33" s="70"/>
      <c r="K33" s="70"/>
      <c r="L33" s="85"/>
      <c r="M33" s="70"/>
      <c r="N33" s="70"/>
      <c r="O33" s="74"/>
    </row>
    <row r="34" spans="1:15" ht="27" customHeight="1">
      <c r="A34" s="71"/>
      <c r="B34" s="191"/>
      <c r="C34" s="72" t="s">
        <v>84</v>
      </c>
      <c r="D34" s="72"/>
      <c r="E34" s="72"/>
      <c r="F34" s="72"/>
      <c r="G34" s="72"/>
      <c r="H34" s="82">
        <v>2569.1999999999998</v>
      </c>
      <c r="I34" s="82">
        <f>2230.8+I31</f>
        <v>31868.199999999997</v>
      </c>
      <c r="J34" s="82">
        <f>7171.3+J31</f>
        <v>102447.6</v>
      </c>
      <c r="K34" s="82">
        <f>6174.8+K31</f>
        <v>102913.60000000001</v>
      </c>
      <c r="L34" s="85"/>
      <c r="M34" s="70"/>
      <c r="N34" s="70"/>
      <c r="O34" s="73">
        <f t="shared" si="0"/>
        <v>239798.6</v>
      </c>
    </row>
    <row r="35" spans="1:15" ht="22.5" customHeight="1">
      <c r="A35" s="71"/>
      <c r="B35" s="191"/>
      <c r="C35" s="72" t="s">
        <v>85</v>
      </c>
      <c r="D35" s="72"/>
      <c r="E35" s="72"/>
      <c r="F35" s="72"/>
      <c r="G35" s="72"/>
      <c r="H35" s="70"/>
      <c r="I35" s="70"/>
      <c r="J35" s="70"/>
      <c r="K35" s="70"/>
      <c r="L35" s="85"/>
      <c r="M35" s="70"/>
      <c r="N35" s="70"/>
      <c r="O35" s="74"/>
    </row>
    <row r="36" spans="1:15" ht="26.25" hidden="1" customHeight="1">
      <c r="A36" s="86" t="s">
        <v>92</v>
      </c>
      <c r="B36" s="87"/>
      <c r="C36" s="78" t="s">
        <v>93</v>
      </c>
      <c r="D36" s="78"/>
      <c r="E36" s="78"/>
      <c r="F36" s="78"/>
      <c r="G36" s="78"/>
      <c r="H36" s="88"/>
      <c r="I36" s="88"/>
      <c r="J36" s="88"/>
      <c r="K36" s="88"/>
      <c r="L36" s="89"/>
      <c r="M36" s="88"/>
      <c r="N36" s="88"/>
      <c r="O36" s="90"/>
    </row>
    <row r="37" spans="1:15" ht="23.25" customHeight="1">
      <c r="A37" s="71"/>
      <c r="B37" s="87"/>
      <c r="C37" s="91" t="s">
        <v>94</v>
      </c>
      <c r="D37" s="72"/>
      <c r="E37" s="72"/>
      <c r="F37" s="72"/>
      <c r="G37" s="72"/>
      <c r="H37" s="92">
        <f>H39+H41</f>
        <v>36702.399999999994</v>
      </c>
      <c r="I37" s="92">
        <f>I41</f>
        <v>31868.199999999997</v>
      </c>
      <c r="J37" s="92">
        <f>J41</f>
        <v>102447.6</v>
      </c>
      <c r="K37" s="92">
        <f>K41</f>
        <v>102913.60000000001</v>
      </c>
      <c r="L37" s="85"/>
      <c r="M37" s="70"/>
      <c r="N37" s="70"/>
      <c r="O37" s="92">
        <f>I37+J37+K37</f>
        <v>237229.4</v>
      </c>
    </row>
    <row r="38" spans="1:15" ht="20.25" customHeight="1">
      <c r="A38" s="71"/>
      <c r="B38" s="87"/>
      <c r="C38" s="72" t="s">
        <v>95</v>
      </c>
      <c r="D38" s="72"/>
      <c r="E38" s="72"/>
      <c r="F38" s="72"/>
      <c r="G38" s="72"/>
      <c r="H38" s="70"/>
      <c r="I38" s="70"/>
      <c r="J38" s="70"/>
      <c r="K38" s="70"/>
      <c r="L38" s="85"/>
      <c r="M38" s="70"/>
      <c r="N38" s="70"/>
      <c r="O38" s="74"/>
    </row>
    <row r="39" spans="1:15" ht="26.25" customHeight="1">
      <c r="A39" s="71"/>
      <c r="B39" s="87"/>
      <c r="C39" s="72" t="s">
        <v>139</v>
      </c>
      <c r="D39" s="72"/>
      <c r="E39" s="72"/>
      <c r="F39" s="72"/>
      <c r="G39" s="72"/>
      <c r="H39" s="73">
        <f>H26</f>
        <v>34133.199999999997</v>
      </c>
      <c r="I39" s="73">
        <f>I27</f>
        <v>29637.399999999998</v>
      </c>
      <c r="J39" s="73">
        <f>J27</f>
        <v>95276.3</v>
      </c>
      <c r="K39" s="73">
        <f>K27</f>
        <v>96738.8</v>
      </c>
      <c r="L39" s="85"/>
      <c r="M39" s="70"/>
      <c r="N39" s="70"/>
      <c r="O39" s="73">
        <f>I39+J39+K39</f>
        <v>221652.5</v>
      </c>
    </row>
    <row r="40" spans="1:15" ht="52.5" customHeight="1">
      <c r="A40" s="71"/>
      <c r="B40" s="87"/>
      <c r="C40" s="72" t="s">
        <v>83</v>
      </c>
      <c r="D40" s="72"/>
      <c r="E40" s="72"/>
      <c r="F40" s="72"/>
      <c r="G40" s="72"/>
      <c r="H40" s="70"/>
      <c r="I40" s="70"/>
      <c r="J40" s="70"/>
      <c r="K40" s="70"/>
      <c r="L40" s="85"/>
      <c r="M40" s="70"/>
      <c r="N40" s="70"/>
      <c r="O40" s="74"/>
    </row>
    <row r="41" spans="1:15" ht="24.75" customHeight="1">
      <c r="A41" s="71"/>
      <c r="B41" s="192" t="s">
        <v>96</v>
      </c>
      <c r="C41" s="72" t="s">
        <v>84</v>
      </c>
      <c r="D41" s="72"/>
      <c r="E41" s="72"/>
      <c r="F41" s="72"/>
      <c r="G41" s="72"/>
      <c r="H41" s="73">
        <f>H34</f>
        <v>2569.1999999999998</v>
      </c>
      <c r="I41" s="73">
        <f>I34</f>
        <v>31868.199999999997</v>
      </c>
      <c r="J41" s="73">
        <f>J34</f>
        <v>102447.6</v>
      </c>
      <c r="K41" s="73">
        <f>K34</f>
        <v>102913.60000000001</v>
      </c>
      <c r="L41" s="85"/>
      <c r="M41" s="70"/>
      <c r="N41" s="70"/>
      <c r="O41" s="73">
        <f>I41+J41+K41</f>
        <v>237229.4</v>
      </c>
    </row>
    <row r="42" spans="1:15" ht="28.5" customHeight="1">
      <c r="A42" s="71"/>
      <c r="B42" s="192"/>
      <c r="C42" s="72" t="s">
        <v>85</v>
      </c>
      <c r="D42" s="72"/>
      <c r="E42" s="72"/>
      <c r="F42" s="72"/>
      <c r="G42" s="72"/>
      <c r="H42" s="73"/>
      <c r="I42" s="73"/>
      <c r="J42" s="70"/>
      <c r="K42" s="70"/>
      <c r="L42" s="70"/>
      <c r="M42" s="88"/>
      <c r="N42" s="88"/>
      <c r="O42" s="90"/>
    </row>
  </sheetData>
  <mergeCells count="20">
    <mergeCell ref="B41:B42"/>
    <mergeCell ref="B25:O25"/>
    <mergeCell ref="A26:A27"/>
    <mergeCell ref="B26:B35"/>
    <mergeCell ref="C26:C27"/>
    <mergeCell ref="A28:A29"/>
    <mergeCell ref="C28:C29"/>
    <mergeCell ref="B6:N6"/>
    <mergeCell ref="B7:O7"/>
    <mergeCell ref="B8:B11"/>
    <mergeCell ref="B16:O16"/>
    <mergeCell ref="B17:B24"/>
    <mergeCell ref="A1:O1"/>
    <mergeCell ref="A3:A4"/>
    <mergeCell ref="B3:B4"/>
    <mergeCell ref="C3:C4"/>
    <mergeCell ref="D3:G3"/>
    <mergeCell ref="H3:N3"/>
    <mergeCell ref="O3:O4"/>
    <mergeCell ref="D4:G4"/>
  </mergeCells>
  <pageMargins left="0.59055118110236227" right="0.59055118110236227" top="0.59055118110236227" bottom="0.59055118110236227" header="0.31496062992125984" footer="0.51181102362204722"/>
  <pageSetup paperSize="9" scale="66" firstPageNumber="38" fitToHeight="3" orientation="landscape" useFirstPageNumber="1" horizontalDpi="300" verticalDpi="300" r:id="rId1"/>
  <headerFooter>
    <oddHeader>&amp;C&amp;"Times New Roman,обычный"&amp;12&amp;P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"/>
  <sheetViews>
    <sheetView zoomScale="90" workbookViewId="0">
      <selection activeCell="B16" sqref="B16"/>
    </sheetView>
  </sheetViews>
  <sheetFormatPr defaultRowHeight="15"/>
  <cols>
    <col min="1" max="1" width="7.28515625" style="93" bestFit="1" customWidth="1"/>
    <col min="2" max="2" width="57" style="93" bestFit="1" customWidth="1"/>
    <col min="3" max="3" width="10.5703125" style="93" customWidth="1"/>
    <col min="4" max="4" width="11.140625" style="93" customWidth="1"/>
    <col min="5" max="5" width="7.7109375" style="93" customWidth="1"/>
    <col min="6" max="6" width="11.140625" style="93" customWidth="1"/>
    <col min="7" max="9" width="7.7109375" style="93" customWidth="1"/>
    <col min="10" max="13" width="11.7109375" style="93" customWidth="1"/>
    <col min="14" max="14" width="18.7109375" style="93" customWidth="1"/>
    <col min="15" max="15" width="7.7109375" style="94" customWidth="1"/>
    <col min="16" max="16" width="26.7109375" style="93" customWidth="1"/>
    <col min="17" max="16384" width="9.140625" style="93"/>
  </cols>
  <sheetData>
    <row r="1" spans="1:16" ht="15.75">
      <c r="A1" s="95" t="str">
        <f>HYPERLINK("#Оглавление!A1","Назад в оглавление")</f>
        <v>Назад в оглавление</v>
      </c>
      <c r="B1" s="96"/>
      <c r="C1" s="96"/>
      <c r="D1" s="96"/>
    </row>
    <row r="2" spans="1:16" s="97" customFormat="1" ht="53.25" customHeight="1">
      <c r="A2" s="197" t="s">
        <v>140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98"/>
      <c r="P2" s="98"/>
    </row>
    <row r="3" spans="1:16" s="99" customFormat="1" ht="20.25" customHeight="1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02"/>
      <c r="P3" s="102"/>
    </row>
    <row r="4" spans="1:16" s="96" customFormat="1" ht="36.75" customHeight="1">
      <c r="A4" s="198" t="s">
        <v>37</v>
      </c>
      <c r="B4" s="198" t="s">
        <v>97</v>
      </c>
      <c r="C4" s="199" t="s">
        <v>98</v>
      </c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200" t="s">
        <v>99</v>
      </c>
      <c r="O4" s="104"/>
    </row>
    <row r="5" spans="1:16" s="96" customFormat="1" ht="35.25" customHeight="1">
      <c r="A5" s="198"/>
      <c r="B5" s="198"/>
      <c r="C5" s="136" t="s">
        <v>118</v>
      </c>
      <c r="D5" s="136" t="s">
        <v>119</v>
      </c>
      <c r="E5" s="136" t="s">
        <v>40</v>
      </c>
      <c r="F5" s="136" t="s">
        <v>120</v>
      </c>
      <c r="G5" s="136" t="s">
        <v>41</v>
      </c>
      <c r="H5" s="136" t="s">
        <v>42</v>
      </c>
      <c r="I5" s="136" t="s">
        <v>43</v>
      </c>
      <c r="J5" s="136" t="s">
        <v>121</v>
      </c>
      <c r="K5" s="136" t="s">
        <v>122</v>
      </c>
      <c r="L5" s="136" t="s">
        <v>123</v>
      </c>
      <c r="M5" s="136" t="s">
        <v>124</v>
      </c>
      <c r="N5" s="201"/>
      <c r="O5" s="104"/>
    </row>
    <row r="6" spans="1:16" s="96" customFormat="1" ht="25.5" customHeight="1">
      <c r="A6" s="103">
        <v>1</v>
      </c>
      <c r="B6" s="103">
        <v>2</v>
      </c>
      <c r="C6" s="103">
        <v>3</v>
      </c>
      <c r="D6" s="103">
        <v>4</v>
      </c>
      <c r="E6" s="103">
        <v>5</v>
      </c>
      <c r="F6" s="103">
        <v>6</v>
      </c>
      <c r="G6" s="103">
        <v>7</v>
      </c>
      <c r="H6" s="103">
        <v>8</v>
      </c>
      <c r="I6" s="103">
        <v>9</v>
      </c>
      <c r="J6" s="103">
        <v>10</v>
      </c>
      <c r="K6" s="103">
        <v>11</v>
      </c>
      <c r="L6" s="103">
        <v>12</v>
      </c>
      <c r="M6" s="103">
        <v>13</v>
      </c>
      <c r="N6" s="103">
        <v>14</v>
      </c>
      <c r="O6" s="104"/>
    </row>
    <row r="7" spans="1:16" s="96" customFormat="1" ht="36" customHeight="1">
      <c r="A7" s="103" t="s">
        <v>12</v>
      </c>
      <c r="B7" s="196" t="s">
        <v>100</v>
      </c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04"/>
    </row>
    <row r="8" spans="1:16" s="96" customFormat="1" ht="63">
      <c r="A8" s="105" t="s">
        <v>30</v>
      </c>
      <c r="B8" s="106" t="s">
        <v>52</v>
      </c>
      <c r="C8" s="107">
        <v>0</v>
      </c>
      <c r="D8" s="107">
        <v>0</v>
      </c>
      <c r="E8" s="107">
        <v>0</v>
      </c>
      <c r="F8" s="107">
        <v>0</v>
      </c>
      <c r="G8" s="107">
        <v>0</v>
      </c>
      <c r="H8" s="107">
        <v>0</v>
      </c>
      <c r="I8" s="107">
        <v>0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4"/>
    </row>
    <row r="9" spans="1:16" s="96" customFormat="1" ht="78.75">
      <c r="A9" s="26" t="s">
        <v>86</v>
      </c>
      <c r="B9" s="108" t="s">
        <v>149</v>
      </c>
      <c r="C9" s="107">
        <v>0</v>
      </c>
      <c r="D9" s="107">
        <v>0</v>
      </c>
      <c r="E9" s="107">
        <v>0</v>
      </c>
      <c r="F9" s="107">
        <v>0</v>
      </c>
      <c r="G9" s="107">
        <v>0</v>
      </c>
      <c r="H9" s="107">
        <v>0</v>
      </c>
      <c r="I9" s="107">
        <v>0</v>
      </c>
      <c r="J9" s="107">
        <v>0</v>
      </c>
      <c r="K9" s="107">
        <v>0</v>
      </c>
      <c r="L9" s="107">
        <v>0</v>
      </c>
      <c r="M9" s="107">
        <v>0</v>
      </c>
      <c r="N9" s="107">
        <v>0</v>
      </c>
      <c r="O9" s="104"/>
    </row>
    <row r="10" spans="1:16" s="96" customFormat="1" ht="78.75">
      <c r="A10" s="109" t="s">
        <v>101</v>
      </c>
      <c r="B10" s="110" t="s">
        <v>150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07">
        <v>0</v>
      </c>
      <c r="J10" s="107">
        <v>31868.2</v>
      </c>
      <c r="K10" s="107">
        <v>31868.2</v>
      </c>
      <c r="L10" s="107">
        <v>31868.2</v>
      </c>
      <c r="M10" s="107">
        <v>31868.2</v>
      </c>
      <c r="N10" s="111">
        <f>M10</f>
        <v>31868.2</v>
      </c>
      <c r="O10" s="104"/>
    </row>
    <row r="11" spans="1:16" s="11" customFormat="1" ht="32.25" customHeight="1">
      <c r="A11" s="112"/>
      <c r="B11" s="49" t="s">
        <v>102</v>
      </c>
      <c r="C11" s="113">
        <f t="shared" ref="C11:N11" si="0">SUM(C8:C10)</f>
        <v>0</v>
      </c>
      <c r="D11" s="113">
        <f t="shared" si="0"/>
        <v>0</v>
      </c>
      <c r="E11" s="113">
        <f t="shared" si="0"/>
        <v>0</v>
      </c>
      <c r="F11" s="113">
        <f t="shared" si="0"/>
        <v>0</v>
      </c>
      <c r="G11" s="113">
        <f t="shared" si="0"/>
        <v>0</v>
      </c>
      <c r="H11" s="113">
        <f t="shared" si="0"/>
        <v>0</v>
      </c>
      <c r="I11" s="113">
        <f t="shared" si="0"/>
        <v>0</v>
      </c>
      <c r="J11" s="113">
        <f t="shared" si="0"/>
        <v>31868.2</v>
      </c>
      <c r="K11" s="113">
        <f t="shared" si="0"/>
        <v>31868.2</v>
      </c>
      <c r="L11" s="113">
        <f t="shared" si="0"/>
        <v>31868.2</v>
      </c>
      <c r="M11" s="114">
        <f t="shared" si="0"/>
        <v>31868.2</v>
      </c>
      <c r="N11" s="114">
        <f t="shared" si="0"/>
        <v>31868.2</v>
      </c>
      <c r="O11" s="115"/>
    </row>
  </sheetData>
  <mergeCells count="6">
    <mergeCell ref="B7:N7"/>
    <mergeCell ref="A2:N2"/>
    <mergeCell ref="A4:A5"/>
    <mergeCell ref="B4:B5"/>
    <mergeCell ref="C4:M4"/>
    <mergeCell ref="N4:N5"/>
  </mergeCells>
  <pageMargins left="0.59055118110236227" right="0.59055118110236227" top="0.98425196850393704" bottom="0.59055118110236227" header="0.31496062992125984" footer="0.31496062992125984"/>
  <pageSetup paperSize="9" scale="69" firstPageNumber="39" orientation="landscape" useFirstPageNumber="1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"/>
  <sheetViews>
    <sheetView tabSelected="1" view="pageBreakPreview" zoomScale="70" zoomScaleNormal="70" zoomScaleSheetLayoutView="70" workbookViewId="0">
      <selection activeCell="K1" sqref="K1:L1"/>
    </sheetView>
  </sheetViews>
  <sheetFormatPr defaultColWidth="9.140625" defaultRowHeight="15"/>
  <cols>
    <col min="1" max="1" width="11.5703125" style="116" customWidth="1"/>
    <col min="2" max="2" width="98.42578125" style="116" customWidth="1"/>
    <col min="3" max="3" width="13" style="116" customWidth="1"/>
    <col min="4" max="4" width="12.5703125" style="116" customWidth="1"/>
    <col min="5" max="5" width="20.28515625" style="116" customWidth="1"/>
    <col min="6" max="6" width="21.7109375" style="116" customWidth="1"/>
    <col min="7" max="7" width="19.5703125" style="116" customWidth="1"/>
    <col min="8" max="8" width="19" style="116" customWidth="1"/>
    <col min="9" max="9" width="12.140625" style="116" customWidth="1"/>
    <col min="10" max="10" width="10.140625" style="116" customWidth="1"/>
    <col min="11" max="11" width="16" style="116" customWidth="1"/>
    <col min="12" max="12" width="46.5703125" style="116" customWidth="1"/>
    <col min="13" max="13" width="9.140625" style="116" bestFit="1" customWidth="1"/>
    <col min="14" max="16384" width="9.140625" style="116"/>
  </cols>
  <sheetData>
    <row r="1" spans="1:18" ht="102" customHeight="1">
      <c r="A1" s="117"/>
      <c r="B1" s="118"/>
      <c r="C1" s="119"/>
      <c r="D1" s="119"/>
      <c r="H1" s="203"/>
      <c r="I1" s="203"/>
      <c r="J1" s="203"/>
      <c r="K1" s="204" t="s">
        <v>151</v>
      </c>
      <c r="L1" s="204"/>
    </row>
    <row r="2" spans="1:18" s="120" customFormat="1" ht="30.75" customHeight="1">
      <c r="A2" s="205" t="s">
        <v>152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</row>
    <row r="3" spans="1:18" s="121" customFormat="1" ht="30" customHeight="1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</row>
    <row r="4" spans="1:18" s="121" customFormat="1" ht="47.25" customHeight="1">
      <c r="A4" s="206" t="s">
        <v>103</v>
      </c>
      <c r="B4" s="207" t="s">
        <v>104</v>
      </c>
      <c r="C4" s="208" t="s">
        <v>105</v>
      </c>
      <c r="D4" s="208"/>
      <c r="E4" s="208" t="s">
        <v>106</v>
      </c>
      <c r="F4" s="208"/>
      <c r="G4" s="208" t="s">
        <v>107</v>
      </c>
      <c r="H4" s="206" t="s">
        <v>209</v>
      </c>
      <c r="I4" s="208" t="s">
        <v>108</v>
      </c>
      <c r="J4" s="208"/>
      <c r="K4" s="206" t="s">
        <v>109</v>
      </c>
      <c r="L4" s="208" t="s">
        <v>110</v>
      </c>
    </row>
    <row r="5" spans="1:18" s="121" customFormat="1" ht="63.75" customHeight="1">
      <c r="A5" s="206"/>
      <c r="B5" s="207"/>
      <c r="C5" s="135" t="s">
        <v>111</v>
      </c>
      <c r="D5" s="135" t="s">
        <v>112</v>
      </c>
      <c r="E5" s="135" t="s">
        <v>113</v>
      </c>
      <c r="F5" s="135" t="s">
        <v>114</v>
      </c>
      <c r="G5" s="208"/>
      <c r="H5" s="206"/>
      <c r="I5" s="142" t="s">
        <v>153</v>
      </c>
      <c r="J5" s="142" t="s">
        <v>28</v>
      </c>
      <c r="K5" s="206"/>
      <c r="L5" s="208"/>
    </row>
    <row r="6" spans="1:18" s="121" customFormat="1" ht="26.25" customHeight="1">
      <c r="A6" s="135">
        <v>1</v>
      </c>
      <c r="B6" s="135">
        <v>2</v>
      </c>
      <c r="C6" s="135">
        <v>3</v>
      </c>
      <c r="D6" s="135">
        <v>4</v>
      </c>
      <c r="E6" s="135">
        <v>5</v>
      </c>
      <c r="F6" s="135">
        <v>6</v>
      </c>
      <c r="G6" s="135">
        <v>7</v>
      </c>
      <c r="H6" s="123">
        <v>8</v>
      </c>
      <c r="I6" s="123">
        <v>9</v>
      </c>
      <c r="J6" s="123">
        <v>10</v>
      </c>
      <c r="K6" s="123">
        <v>11</v>
      </c>
      <c r="L6" s="123">
        <v>12</v>
      </c>
    </row>
    <row r="7" spans="1:18" s="121" customFormat="1" ht="30.75" customHeight="1">
      <c r="A7" s="124" t="s">
        <v>12</v>
      </c>
      <c r="B7" s="202" t="s">
        <v>2</v>
      </c>
      <c r="C7" s="202"/>
      <c r="D7" s="202"/>
      <c r="E7" s="202"/>
      <c r="F7" s="202"/>
      <c r="G7" s="202"/>
      <c r="H7" s="202"/>
      <c r="I7" s="202"/>
      <c r="J7" s="202"/>
      <c r="K7" s="202"/>
      <c r="L7" s="202"/>
    </row>
    <row r="8" spans="1:18" s="121" customFormat="1" ht="149.25" customHeight="1">
      <c r="A8" s="124" t="s">
        <v>44</v>
      </c>
      <c r="B8" s="141" t="s">
        <v>150</v>
      </c>
      <c r="C8" s="125">
        <v>45658</v>
      </c>
      <c r="D8" s="125">
        <v>47848</v>
      </c>
      <c r="E8" s="137" t="s">
        <v>128</v>
      </c>
      <c r="F8" s="137" t="s">
        <v>128</v>
      </c>
      <c r="G8" s="126" t="s">
        <v>3</v>
      </c>
      <c r="H8" s="126" t="s">
        <v>53</v>
      </c>
      <c r="I8" s="126" t="s">
        <v>53</v>
      </c>
      <c r="J8" s="126" t="s">
        <v>53</v>
      </c>
      <c r="K8" s="127">
        <v>29637.399999999998</v>
      </c>
      <c r="L8" s="128" t="s">
        <v>199</v>
      </c>
      <c r="P8" s="121" t="s">
        <v>126</v>
      </c>
      <c r="Q8" s="121" t="s">
        <v>127</v>
      </c>
      <c r="R8" s="121" t="s">
        <v>126</v>
      </c>
    </row>
    <row r="9" spans="1:18" s="121" customFormat="1" ht="59.25" customHeight="1">
      <c r="A9" s="134" t="s">
        <v>175</v>
      </c>
      <c r="B9" s="129" t="s">
        <v>154</v>
      </c>
      <c r="C9" s="125" t="s">
        <v>36</v>
      </c>
      <c r="D9" s="125">
        <v>45716</v>
      </c>
      <c r="E9" s="137" t="s">
        <v>128</v>
      </c>
      <c r="F9" s="137" t="s">
        <v>128</v>
      </c>
      <c r="G9" s="126" t="s">
        <v>3</v>
      </c>
      <c r="H9" s="126" t="s">
        <v>53</v>
      </c>
      <c r="I9" s="126" t="s">
        <v>53</v>
      </c>
      <c r="J9" s="126" t="s">
        <v>53</v>
      </c>
      <c r="K9" s="126" t="s">
        <v>53</v>
      </c>
      <c r="L9" s="128" t="s">
        <v>115</v>
      </c>
      <c r="R9" s="121" t="s">
        <v>18</v>
      </c>
    </row>
    <row r="10" spans="1:18" s="121" customFormat="1" ht="104.25" customHeight="1">
      <c r="A10" s="134" t="s">
        <v>176</v>
      </c>
      <c r="B10" s="129" t="s">
        <v>197</v>
      </c>
      <c r="C10" s="125" t="s">
        <v>36</v>
      </c>
      <c r="D10" s="130">
        <v>45747</v>
      </c>
      <c r="E10" s="137" t="s">
        <v>128</v>
      </c>
      <c r="F10" s="137" t="s">
        <v>128</v>
      </c>
      <c r="G10" s="126" t="s">
        <v>3</v>
      </c>
      <c r="H10" s="126" t="s">
        <v>53</v>
      </c>
      <c r="I10" s="126" t="s">
        <v>53</v>
      </c>
      <c r="J10" s="126" t="s">
        <v>53</v>
      </c>
      <c r="K10" s="126" t="s">
        <v>53</v>
      </c>
      <c r="L10" s="128" t="s">
        <v>200</v>
      </c>
    </row>
    <row r="11" spans="1:18" s="121" customFormat="1" ht="93.75">
      <c r="A11" s="134" t="s">
        <v>177</v>
      </c>
      <c r="B11" s="129" t="s">
        <v>155</v>
      </c>
      <c r="C11" s="125" t="s">
        <v>36</v>
      </c>
      <c r="D11" s="130">
        <v>45765</v>
      </c>
      <c r="E11" s="137" t="s">
        <v>128</v>
      </c>
      <c r="F11" s="137" t="s">
        <v>128</v>
      </c>
      <c r="G11" s="126" t="s">
        <v>3</v>
      </c>
      <c r="H11" s="126" t="s">
        <v>53</v>
      </c>
      <c r="I11" s="126" t="s">
        <v>53</v>
      </c>
      <c r="J11" s="126" t="s">
        <v>53</v>
      </c>
      <c r="K11" s="126" t="s">
        <v>53</v>
      </c>
      <c r="L11" s="128" t="s">
        <v>201</v>
      </c>
    </row>
    <row r="12" spans="1:18" s="121" customFormat="1" ht="106.5" customHeight="1">
      <c r="A12" s="134" t="s">
        <v>178</v>
      </c>
      <c r="B12" s="129" t="s">
        <v>156</v>
      </c>
      <c r="C12" s="125" t="s">
        <v>36</v>
      </c>
      <c r="D12" s="130">
        <v>45856</v>
      </c>
      <c r="E12" s="137" t="s">
        <v>128</v>
      </c>
      <c r="F12" s="137" t="s">
        <v>128</v>
      </c>
      <c r="G12" s="126" t="s">
        <v>3</v>
      </c>
      <c r="H12" s="126" t="s">
        <v>53</v>
      </c>
      <c r="I12" s="126" t="s">
        <v>53</v>
      </c>
      <c r="J12" s="126" t="s">
        <v>53</v>
      </c>
      <c r="K12" s="126" t="s">
        <v>53</v>
      </c>
      <c r="L12" s="128" t="s">
        <v>201</v>
      </c>
    </row>
    <row r="13" spans="1:18" s="121" customFormat="1" ht="111.75" customHeight="1">
      <c r="A13" s="134" t="s">
        <v>179</v>
      </c>
      <c r="B13" s="129" t="s">
        <v>157</v>
      </c>
      <c r="C13" s="125" t="s">
        <v>36</v>
      </c>
      <c r="D13" s="130">
        <v>45947</v>
      </c>
      <c r="E13" s="137" t="s">
        <v>128</v>
      </c>
      <c r="F13" s="137" t="s">
        <v>128</v>
      </c>
      <c r="G13" s="126" t="s">
        <v>3</v>
      </c>
      <c r="H13" s="126" t="s">
        <v>53</v>
      </c>
      <c r="I13" s="126" t="s">
        <v>53</v>
      </c>
      <c r="J13" s="126" t="s">
        <v>53</v>
      </c>
      <c r="K13" s="126" t="s">
        <v>53</v>
      </c>
      <c r="L13" s="128" t="s">
        <v>201</v>
      </c>
    </row>
    <row r="14" spans="1:18" s="121" customFormat="1" ht="296.25" customHeight="1">
      <c r="A14" s="131" t="s">
        <v>180</v>
      </c>
      <c r="B14" s="132" t="s">
        <v>158</v>
      </c>
      <c r="C14" s="125" t="s">
        <v>36</v>
      </c>
      <c r="D14" s="130">
        <v>46022</v>
      </c>
      <c r="E14" s="137" t="s">
        <v>128</v>
      </c>
      <c r="F14" s="137" t="s">
        <v>128</v>
      </c>
      <c r="G14" s="126" t="s">
        <v>3</v>
      </c>
      <c r="H14" s="126" t="s">
        <v>53</v>
      </c>
      <c r="I14" s="126" t="s">
        <v>53</v>
      </c>
      <c r="J14" s="126" t="s">
        <v>53</v>
      </c>
      <c r="K14" s="126" t="s">
        <v>53</v>
      </c>
      <c r="L14" s="128" t="s">
        <v>202</v>
      </c>
    </row>
    <row r="15" spans="1:18" s="121" customFormat="1" ht="150">
      <c r="A15" s="131" t="s">
        <v>181</v>
      </c>
      <c r="B15" s="132" t="s">
        <v>159</v>
      </c>
      <c r="C15" s="125" t="s">
        <v>36</v>
      </c>
      <c r="D15" s="130">
        <v>46022</v>
      </c>
      <c r="E15" s="137" t="s">
        <v>128</v>
      </c>
      <c r="F15" s="137" t="s">
        <v>128</v>
      </c>
      <c r="G15" s="126" t="s">
        <v>3</v>
      </c>
      <c r="H15" s="126" t="s">
        <v>53</v>
      </c>
      <c r="I15" s="126" t="s">
        <v>53</v>
      </c>
      <c r="J15" s="126" t="s">
        <v>53</v>
      </c>
      <c r="K15" s="126" t="s">
        <v>53</v>
      </c>
      <c r="L15" s="128" t="s">
        <v>203</v>
      </c>
    </row>
    <row r="16" spans="1:18" s="121" customFormat="1" ht="285.75" customHeight="1">
      <c r="A16" s="131" t="s">
        <v>86</v>
      </c>
      <c r="B16" s="143" t="s">
        <v>198</v>
      </c>
      <c r="C16" s="125">
        <v>45658</v>
      </c>
      <c r="D16" s="130">
        <v>47848</v>
      </c>
      <c r="E16" s="137" t="s">
        <v>128</v>
      </c>
      <c r="F16" s="137" t="s">
        <v>128</v>
      </c>
      <c r="G16" s="126" t="s">
        <v>3</v>
      </c>
      <c r="H16" s="126" t="s">
        <v>53</v>
      </c>
      <c r="I16" s="126" t="s">
        <v>53</v>
      </c>
      <c r="J16" s="126" t="s">
        <v>53</v>
      </c>
      <c r="K16" s="126" t="s">
        <v>53</v>
      </c>
      <c r="L16" s="128" t="s">
        <v>116</v>
      </c>
    </row>
    <row r="17" spans="1:12" s="121" customFormat="1" ht="168.75">
      <c r="A17" s="134" t="s">
        <v>182</v>
      </c>
      <c r="B17" s="133" t="s">
        <v>160</v>
      </c>
      <c r="C17" s="125" t="s">
        <v>36</v>
      </c>
      <c r="D17" s="130">
        <v>45716</v>
      </c>
      <c r="E17" s="137" t="s">
        <v>128</v>
      </c>
      <c r="F17" s="137" t="s">
        <v>128</v>
      </c>
      <c r="G17" s="126" t="s">
        <v>3</v>
      </c>
      <c r="H17" s="126" t="s">
        <v>53</v>
      </c>
      <c r="I17" s="126" t="s">
        <v>53</v>
      </c>
      <c r="J17" s="126" t="s">
        <v>53</v>
      </c>
      <c r="K17" s="126" t="s">
        <v>53</v>
      </c>
      <c r="L17" s="128" t="s">
        <v>204</v>
      </c>
    </row>
    <row r="18" spans="1:12" s="121" customFormat="1" ht="172.5" customHeight="1">
      <c r="A18" s="134" t="s">
        <v>183</v>
      </c>
      <c r="B18" s="133" t="s">
        <v>161</v>
      </c>
      <c r="C18" s="125" t="s">
        <v>36</v>
      </c>
      <c r="D18" s="130">
        <v>45747</v>
      </c>
      <c r="E18" s="137" t="s">
        <v>128</v>
      </c>
      <c r="F18" s="137" t="s">
        <v>128</v>
      </c>
      <c r="G18" s="126" t="s">
        <v>3</v>
      </c>
      <c r="H18" s="126" t="s">
        <v>53</v>
      </c>
      <c r="I18" s="126" t="s">
        <v>53</v>
      </c>
      <c r="J18" s="126" t="s">
        <v>53</v>
      </c>
      <c r="K18" s="126" t="s">
        <v>53</v>
      </c>
      <c r="L18" s="128" t="s">
        <v>204</v>
      </c>
    </row>
    <row r="19" spans="1:12" ht="168.75">
      <c r="A19" s="134" t="s">
        <v>184</v>
      </c>
      <c r="B19" s="133" t="s">
        <v>162</v>
      </c>
      <c r="C19" s="125" t="s">
        <v>36</v>
      </c>
      <c r="D19" s="130">
        <v>45777</v>
      </c>
      <c r="E19" s="137" t="s">
        <v>128</v>
      </c>
      <c r="F19" s="137" t="s">
        <v>128</v>
      </c>
      <c r="G19" s="126" t="s">
        <v>3</v>
      </c>
      <c r="H19" s="126" t="s">
        <v>53</v>
      </c>
      <c r="I19" s="126" t="s">
        <v>53</v>
      </c>
      <c r="J19" s="126" t="s">
        <v>53</v>
      </c>
      <c r="K19" s="126" t="s">
        <v>53</v>
      </c>
      <c r="L19" s="128" t="s">
        <v>204</v>
      </c>
    </row>
    <row r="20" spans="1:12" ht="168.75">
      <c r="A20" s="134" t="s">
        <v>185</v>
      </c>
      <c r="B20" s="133" t="s">
        <v>163</v>
      </c>
      <c r="C20" s="125" t="s">
        <v>36</v>
      </c>
      <c r="D20" s="130">
        <v>45808</v>
      </c>
      <c r="E20" s="137" t="s">
        <v>128</v>
      </c>
      <c r="F20" s="137" t="s">
        <v>128</v>
      </c>
      <c r="G20" s="126" t="s">
        <v>3</v>
      </c>
      <c r="H20" s="126" t="s">
        <v>53</v>
      </c>
      <c r="I20" s="126" t="s">
        <v>53</v>
      </c>
      <c r="J20" s="126" t="s">
        <v>53</v>
      </c>
      <c r="K20" s="126" t="s">
        <v>53</v>
      </c>
      <c r="L20" s="128" t="s">
        <v>204</v>
      </c>
    </row>
    <row r="21" spans="1:12" ht="168.75">
      <c r="A21" s="134" t="s">
        <v>186</v>
      </c>
      <c r="B21" s="133" t="s">
        <v>164</v>
      </c>
      <c r="C21" s="125" t="s">
        <v>36</v>
      </c>
      <c r="D21" s="130">
        <v>45838</v>
      </c>
      <c r="E21" s="137" t="s">
        <v>128</v>
      </c>
      <c r="F21" s="137" t="s">
        <v>128</v>
      </c>
      <c r="G21" s="126" t="s">
        <v>3</v>
      </c>
      <c r="H21" s="126" t="s">
        <v>53</v>
      </c>
      <c r="I21" s="126" t="s">
        <v>53</v>
      </c>
      <c r="J21" s="126" t="s">
        <v>53</v>
      </c>
      <c r="K21" s="126" t="s">
        <v>53</v>
      </c>
      <c r="L21" s="128" t="s">
        <v>204</v>
      </c>
    </row>
    <row r="22" spans="1:12" ht="168.75">
      <c r="A22" s="134" t="s">
        <v>187</v>
      </c>
      <c r="B22" s="133" t="s">
        <v>165</v>
      </c>
      <c r="C22" s="125" t="s">
        <v>36</v>
      </c>
      <c r="D22" s="130">
        <v>45869</v>
      </c>
      <c r="E22" s="137" t="s">
        <v>128</v>
      </c>
      <c r="F22" s="137" t="s">
        <v>128</v>
      </c>
      <c r="G22" s="126" t="s">
        <v>3</v>
      </c>
      <c r="H22" s="126" t="s">
        <v>53</v>
      </c>
      <c r="I22" s="126" t="s">
        <v>53</v>
      </c>
      <c r="J22" s="126" t="s">
        <v>53</v>
      </c>
      <c r="K22" s="126" t="s">
        <v>53</v>
      </c>
      <c r="L22" s="128" t="s">
        <v>204</v>
      </c>
    </row>
    <row r="23" spans="1:12" ht="177" customHeight="1">
      <c r="A23" s="134" t="s">
        <v>188</v>
      </c>
      <c r="B23" s="133" t="s">
        <v>166</v>
      </c>
      <c r="C23" s="125" t="s">
        <v>36</v>
      </c>
      <c r="D23" s="130">
        <v>45900</v>
      </c>
      <c r="E23" s="137" t="s">
        <v>128</v>
      </c>
      <c r="F23" s="137" t="s">
        <v>128</v>
      </c>
      <c r="G23" s="126" t="s">
        <v>3</v>
      </c>
      <c r="H23" s="126" t="s">
        <v>53</v>
      </c>
      <c r="I23" s="126" t="s">
        <v>53</v>
      </c>
      <c r="J23" s="126" t="s">
        <v>53</v>
      </c>
      <c r="K23" s="126" t="s">
        <v>53</v>
      </c>
      <c r="L23" s="128" t="s">
        <v>204</v>
      </c>
    </row>
    <row r="24" spans="1:12" ht="168.75">
      <c r="A24" s="134" t="s">
        <v>189</v>
      </c>
      <c r="B24" s="133" t="s">
        <v>167</v>
      </c>
      <c r="C24" s="125" t="s">
        <v>36</v>
      </c>
      <c r="D24" s="130">
        <v>45930</v>
      </c>
      <c r="E24" s="137" t="s">
        <v>128</v>
      </c>
      <c r="F24" s="137" t="s">
        <v>128</v>
      </c>
      <c r="G24" s="126" t="s">
        <v>3</v>
      </c>
      <c r="H24" s="126" t="s">
        <v>53</v>
      </c>
      <c r="I24" s="126" t="s">
        <v>53</v>
      </c>
      <c r="J24" s="126" t="s">
        <v>53</v>
      </c>
      <c r="K24" s="126" t="s">
        <v>53</v>
      </c>
      <c r="L24" s="128" t="s">
        <v>204</v>
      </c>
    </row>
    <row r="25" spans="1:12" ht="168.75">
      <c r="A25" s="134" t="s">
        <v>190</v>
      </c>
      <c r="B25" s="133" t="s">
        <v>168</v>
      </c>
      <c r="C25" s="125" t="s">
        <v>36</v>
      </c>
      <c r="D25" s="130">
        <v>45961</v>
      </c>
      <c r="E25" s="137" t="s">
        <v>128</v>
      </c>
      <c r="F25" s="137" t="s">
        <v>128</v>
      </c>
      <c r="G25" s="126" t="s">
        <v>3</v>
      </c>
      <c r="H25" s="126" t="s">
        <v>53</v>
      </c>
      <c r="I25" s="126" t="s">
        <v>53</v>
      </c>
      <c r="J25" s="126" t="s">
        <v>53</v>
      </c>
      <c r="K25" s="126" t="s">
        <v>53</v>
      </c>
      <c r="L25" s="128" t="s">
        <v>204</v>
      </c>
    </row>
    <row r="26" spans="1:12" ht="168.75">
      <c r="A26" s="134" t="s">
        <v>191</v>
      </c>
      <c r="B26" s="133" t="s">
        <v>169</v>
      </c>
      <c r="C26" s="125" t="s">
        <v>36</v>
      </c>
      <c r="D26" s="130">
        <v>45991</v>
      </c>
      <c r="E26" s="137" t="s">
        <v>128</v>
      </c>
      <c r="F26" s="137" t="s">
        <v>128</v>
      </c>
      <c r="G26" s="126" t="s">
        <v>3</v>
      </c>
      <c r="H26" s="126" t="s">
        <v>53</v>
      </c>
      <c r="I26" s="126" t="s">
        <v>53</v>
      </c>
      <c r="J26" s="126" t="s">
        <v>53</v>
      </c>
      <c r="K26" s="126" t="s">
        <v>53</v>
      </c>
      <c r="L26" s="128" t="s">
        <v>204</v>
      </c>
    </row>
    <row r="27" spans="1:12" ht="93.75">
      <c r="A27" s="134" t="s">
        <v>192</v>
      </c>
      <c r="B27" s="133" t="s">
        <v>170</v>
      </c>
      <c r="C27" s="125" t="s">
        <v>36</v>
      </c>
      <c r="D27" s="130">
        <v>46022</v>
      </c>
      <c r="E27" s="137" t="s">
        <v>128</v>
      </c>
      <c r="F27" s="137" t="s">
        <v>128</v>
      </c>
      <c r="G27" s="126" t="s">
        <v>3</v>
      </c>
      <c r="H27" s="126" t="s">
        <v>53</v>
      </c>
      <c r="I27" s="126" t="s">
        <v>53</v>
      </c>
      <c r="J27" s="126" t="s">
        <v>53</v>
      </c>
      <c r="K27" s="126" t="s">
        <v>53</v>
      </c>
      <c r="L27" s="128" t="s">
        <v>205</v>
      </c>
    </row>
    <row r="28" spans="1:12" ht="56.25">
      <c r="A28" s="134" t="s">
        <v>193</v>
      </c>
      <c r="B28" s="133" t="s">
        <v>171</v>
      </c>
      <c r="C28" s="125" t="s">
        <v>36</v>
      </c>
      <c r="D28" s="130">
        <v>46022</v>
      </c>
      <c r="E28" s="137" t="s">
        <v>128</v>
      </c>
      <c r="F28" s="137" t="s">
        <v>128</v>
      </c>
      <c r="G28" s="126" t="s">
        <v>3</v>
      </c>
      <c r="H28" s="126" t="s">
        <v>53</v>
      </c>
      <c r="I28" s="126" t="s">
        <v>53</v>
      </c>
      <c r="J28" s="126" t="s">
        <v>53</v>
      </c>
      <c r="K28" s="126" t="s">
        <v>53</v>
      </c>
      <c r="L28" s="128" t="s">
        <v>207</v>
      </c>
    </row>
    <row r="29" spans="1:12" ht="93.75">
      <c r="A29" s="134" t="s">
        <v>194</v>
      </c>
      <c r="B29" s="133" t="s">
        <v>172</v>
      </c>
      <c r="C29" s="125" t="s">
        <v>36</v>
      </c>
      <c r="D29" s="130">
        <v>46022</v>
      </c>
      <c r="E29" s="137" t="s">
        <v>128</v>
      </c>
      <c r="F29" s="137" t="s">
        <v>128</v>
      </c>
      <c r="G29" s="126" t="s">
        <v>3</v>
      </c>
      <c r="H29" s="126" t="s">
        <v>53</v>
      </c>
      <c r="I29" s="126" t="s">
        <v>53</v>
      </c>
      <c r="J29" s="126" t="s">
        <v>53</v>
      </c>
      <c r="K29" s="126" t="s">
        <v>53</v>
      </c>
      <c r="L29" s="128" t="s">
        <v>206</v>
      </c>
    </row>
    <row r="30" spans="1:12" ht="179.25" customHeight="1">
      <c r="A30" s="134" t="s">
        <v>195</v>
      </c>
      <c r="B30" s="133" t="s">
        <v>173</v>
      </c>
      <c r="C30" s="125" t="s">
        <v>36</v>
      </c>
      <c r="D30" s="130">
        <v>46022</v>
      </c>
      <c r="E30" s="137" t="s">
        <v>128</v>
      </c>
      <c r="F30" s="137" t="s">
        <v>128</v>
      </c>
      <c r="G30" s="126" t="s">
        <v>3</v>
      </c>
      <c r="H30" s="126" t="s">
        <v>53</v>
      </c>
      <c r="I30" s="126" t="s">
        <v>53</v>
      </c>
      <c r="J30" s="126" t="s">
        <v>53</v>
      </c>
      <c r="K30" s="126" t="s">
        <v>53</v>
      </c>
      <c r="L30" s="128" t="s">
        <v>204</v>
      </c>
    </row>
    <row r="31" spans="1:12" ht="375">
      <c r="A31" s="134" t="s">
        <v>101</v>
      </c>
      <c r="B31" s="144" t="s">
        <v>52</v>
      </c>
      <c r="C31" s="125">
        <v>45658</v>
      </c>
      <c r="D31" s="130">
        <v>47848</v>
      </c>
      <c r="E31" s="137" t="s">
        <v>128</v>
      </c>
      <c r="F31" s="137" t="s">
        <v>128</v>
      </c>
      <c r="G31" s="126" t="s">
        <v>3</v>
      </c>
      <c r="H31" s="126" t="s">
        <v>53</v>
      </c>
      <c r="I31" s="126" t="s">
        <v>53</v>
      </c>
      <c r="J31" s="126" t="s">
        <v>53</v>
      </c>
      <c r="K31" s="126" t="s">
        <v>53</v>
      </c>
      <c r="L31" s="128" t="s">
        <v>208</v>
      </c>
    </row>
    <row r="32" spans="1:12" ht="45.75" hidden="1" customHeight="1">
      <c r="A32" s="134" t="s">
        <v>196</v>
      </c>
      <c r="B32" s="133" t="s">
        <v>174</v>
      </c>
      <c r="C32" s="125" t="s">
        <v>36</v>
      </c>
      <c r="D32" s="125" t="s">
        <v>36</v>
      </c>
      <c r="E32" s="137" t="s">
        <v>128</v>
      </c>
      <c r="F32" s="137" t="s">
        <v>128</v>
      </c>
      <c r="G32" s="126" t="s">
        <v>3</v>
      </c>
      <c r="H32" s="126" t="s">
        <v>53</v>
      </c>
      <c r="I32" s="126" t="s">
        <v>53</v>
      </c>
      <c r="J32" s="126" t="s">
        <v>53</v>
      </c>
      <c r="K32" s="126" t="s">
        <v>53</v>
      </c>
      <c r="L32" s="128"/>
    </row>
  </sheetData>
  <mergeCells count="13">
    <mergeCell ref="B7:L7"/>
    <mergeCell ref="H1:J1"/>
    <mergeCell ref="K1:L1"/>
    <mergeCell ref="A2:L2"/>
    <mergeCell ref="A4:A5"/>
    <mergeCell ref="B4:B5"/>
    <mergeCell ref="C4:D4"/>
    <mergeCell ref="E4:F4"/>
    <mergeCell ref="G4:G5"/>
    <mergeCell ref="H4:H5"/>
    <mergeCell ref="I4:J4"/>
    <mergeCell ref="K4:K5"/>
    <mergeCell ref="L4:L5"/>
  </mergeCells>
  <pageMargins left="0.59055118110236227" right="0.59055118110236227" top="0.39370078740157483" bottom="0.39370078740157483" header="0.11811023622047245" footer="0.31496062992125984"/>
  <pageSetup paperSize="9" scale="44" firstPageNumber="40" fitToHeight="5" orientation="landscape" useFirstPageNumber="1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Р7-Офис/7.2.2.0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2.1.Осн. пол. РП</vt:lpstr>
      <vt:lpstr>2.2. Показатели РП</vt:lpstr>
      <vt:lpstr>2.3. Пок. РП по мес.</vt:lpstr>
      <vt:lpstr>2.4. Мероприятия РП </vt:lpstr>
      <vt:lpstr>2.5. Фин. обес. РП</vt:lpstr>
      <vt:lpstr>2.6. Бюджет РП по месяцам</vt:lpstr>
      <vt:lpstr>План реализации РП 2</vt:lpstr>
      <vt:lpstr>'2.2. Показатели РП'!_bookmark5</vt:lpstr>
      <vt:lpstr>'2.4. Мероприятия РП '!_ftnref1</vt:lpstr>
      <vt:lpstr>'2.1.Осн. пол. РП'!_ftnref2</vt:lpstr>
      <vt:lpstr>'2.1.Осн. пол. РП'!_ftnref3</vt:lpstr>
      <vt:lpstr>'2.4. Мероприятия РП '!_ftnref3</vt:lpstr>
      <vt:lpstr>'План реализации РП 2'!_ftnref4</vt:lpstr>
      <vt:lpstr>'План реализации РП 2'!_ftnref5</vt:lpstr>
      <vt:lpstr>'План реализации РП 2'!_ftnref6</vt:lpstr>
      <vt:lpstr>'План реализации РП 2'!_ftnref7</vt:lpstr>
      <vt:lpstr>'План реализации РП 2'!_ftnref8</vt:lpstr>
      <vt:lpstr>'План реализации РП 2'!_Hlk127704986</vt:lpstr>
      <vt:lpstr>'2.5. Фин. обес. РП'!Print_Titles</vt:lpstr>
      <vt:lpstr>'План реализации РП 2'!Заголовки_для_печати</vt:lpstr>
      <vt:lpstr>'2.1.Осн. пол. РП'!Область_печати</vt:lpstr>
      <vt:lpstr>'2.2. Показатели РП'!Область_печати</vt:lpstr>
      <vt:lpstr>'2.3. Пок. РП по мес.'!Область_печати</vt:lpstr>
      <vt:lpstr>'2.4. Мероприятия РП '!Область_печати</vt:lpstr>
      <vt:lpstr>'2.5. Фин. обес. РП'!Область_печати</vt:lpstr>
      <vt:lpstr>'2.6. Бюджет РП по месяцам'!Область_печати</vt:lpstr>
      <vt:lpstr>'План реализации РП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6</cp:revision>
  <cp:lastPrinted>2025-03-17T14:02:40Z</cp:lastPrinted>
  <dcterms:created xsi:type="dcterms:W3CDTF">2023-05-16T06:08:28Z</dcterms:created>
  <dcterms:modified xsi:type="dcterms:W3CDTF">2025-03-17T14:05:04Z</dcterms:modified>
  <dc:language>ru-RU</dc:language>
</cp:coreProperties>
</file>